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imate Comparison" sheetId="1" state="visible" r:id="rId1"/>
    <sheet xmlns:r="http://schemas.openxmlformats.org/officeDocument/2006/relationships" name="Totals Comparison" sheetId="2" state="visible" r:id="rId2"/>
    <sheet xmlns:r="http://schemas.openxmlformats.org/officeDocument/2006/relationships" name="Line Item Note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Extraction Health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9">
    <numFmt numFmtId="164" formatCode="#,##0.00_);[Red](#,##0.00);&quot;&quot;"/>
    <numFmt numFmtId="165" formatCode="&quot;$&quot;#,##0.00_);[Red](&quot;$&quot;#,##0.00);&quot;&quot;"/>
    <numFmt numFmtId="166" formatCode="0.00%;[Red]-0.00%;0.00%"/>
    <numFmt numFmtId="167" formatCode="&quot;$&quot;#,##0.00_);[White](&quot;$&quot;#,##0.00);&quot;&quot;"/>
    <numFmt numFmtId="168" formatCode="0.00%;[White]-0.00%;&quot;&quot;"/>
    <numFmt numFmtId="169" formatCode="&quot;$&quot;#,##0.00"/>
    <numFmt numFmtId="170" formatCode="&quot;$&quot;#,##0.00_);[White](&quot;$&quot;#,##0.00)"/>
    <numFmt numFmtId="171" formatCode="0.00%;[White]-0.00%"/>
    <numFmt numFmtId="172" formatCode="&quot;$&quot;#,##0.00_-"/>
  </numFmts>
  <fonts count="29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  <color rgb="00000000"/>
    </font>
    <font>
      <b val="1"/>
      <color rgb="00FFFFFF"/>
    </font>
    <font>
      <b val="1"/>
      <color rgb="00FFFFFF"/>
      <sz val="14"/>
    </font>
    <font>
      <b val="1"/>
      <i val="1"/>
      <color rgb="00006400"/>
    </font>
    <font>
      <color rgb="00666666"/>
      <sz val="9"/>
    </font>
    <font/>
    <font>
      <b val="1"/>
    </font>
    <font>
      <b val="1"/>
      <sz val="14"/>
    </font>
    <font>
      <i val="1"/>
      <color rgb="00666666"/>
      <sz val="10"/>
    </font>
    <font>
      <color rgb="008B4513"/>
    </font>
    <font>
      <b val="1"/>
      <sz val="11"/>
    </font>
    <font>
      <color rgb="00808080"/>
    </font>
    <font>
      <i val="1"/>
      <color rgb="00666666"/>
    </font>
    <font>
      <b val="1"/>
      <color rgb="00FFFFFF"/>
      <sz val="16"/>
    </font>
    <font>
      <i val="1"/>
      <color rgb="00666666"/>
      <sz val="9"/>
    </font>
    <font>
      <b val="1"/>
      <color rgb="007A5200"/>
      <sz val="12"/>
    </font>
    <font>
      <color rgb="00996600"/>
    </font>
    <font>
      <i val="1"/>
      <color rgb="00CC6600"/>
      <sz val="9"/>
    </font>
    <font>
      <b val="1"/>
      <sz val="12"/>
    </font>
    <font>
      <color rgb="00006100"/>
    </font>
    <font>
      <b val="1"/>
      <color rgb="004A148C"/>
    </font>
    <font>
      <b val="1"/>
      <color rgb="00006100"/>
    </font>
    <font>
      <b val="1"/>
      <i val="1"/>
    </font>
    <font>
      <b val="1"/>
      <color rgb="00006100"/>
      <sz val="14"/>
    </font>
    <font>
      <b val="1"/>
      <color rgb="00993300"/>
      <sz val="10"/>
    </font>
    <font>
      <color rgb="00663300"/>
      <sz val="9"/>
    </font>
  </fonts>
  <fills count="24">
    <fill>
      <patternFill/>
    </fill>
    <fill>
      <patternFill patternType="gray125"/>
    </fill>
    <fill>
      <patternFill patternType="solid">
        <fgColor rgb="0000BFFF"/>
        <bgColor rgb="0000BFFF"/>
      </patternFill>
    </fill>
    <fill>
      <patternFill patternType="solid">
        <fgColor rgb="00FFD700"/>
        <bgColor rgb="00FFD700"/>
      </patternFill>
    </fill>
    <fill>
      <patternFill patternType="solid">
        <fgColor rgb="00228B22"/>
        <bgColor rgb="00228B22"/>
      </patternFill>
    </fill>
    <fill>
      <patternFill patternType="solid">
        <fgColor rgb="00FFC7CE"/>
        <bgColor rgb="00FFC7CE"/>
      </patternFill>
    </fill>
    <fill>
      <patternFill patternType="solid">
        <fgColor rgb="00FFB6C1"/>
        <bgColor rgb="00FFB6C1"/>
      </patternFill>
    </fill>
    <fill>
      <patternFill patternType="solid">
        <fgColor rgb="00764BA2"/>
        <bgColor rgb="00764BA2"/>
      </patternFill>
    </fill>
    <fill>
      <patternFill patternType="solid">
        <fgColor rgb="00DC143C"/>
        <bgColor rgb="00DC143C"/>
      </patternFill>
    </fill>
    <fill>
      <patternFill patternType="solid">
        <fgColor rgb="00FF8C00"/>
        <bgColor rgb="00FF8C00"/>
      </patternFill>
    </fill>
    <fill>
      <patternFill patternType="solid">
        <fgColor rgb="008B008B"/>
        <bgColor rgb="008B008B"/>
      </patternFill>
    </fill>
    <fill>
      <patternFill patternType="solid">
        <fgColor rgb="00DDA0DD"/>
        <bgColor rgb="00DDA0DD"/>
      </patternFill>
    </fill>
    <fill>
      <patternFill patternType="solid">
        <fgColor rgb="004169E1"/>
        <bgColor rgb="004169E1"/>
      </patternFill>
    </fill>
    <fill>
      <patternFill patternType="solid">
        <fgColor rgb="00E2E2E2"/>
        <bgColor rgb="00E2E2E2"/>
      </patternFill>
    </fill>
    <fill>
      <patternFill patternType="solid">
        <fgColor rgb="001E3A5F"/>
        <bgColor rgb="001E3A5F"/>
      </patternFill>
    </fill>
    <fill>
      <patternFill patternType="solid">
        <fgColor rgb="00D9E2F3"/>
        <bgColor rgb="00D9E2F3"/>
      </patternFill>
    </fill>
    <fill>
      <patternFill patternType="solid">
        <fgColor rgb="004472C4"/>
        <bgColor rgb="004472C4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E0E0E0"/>
        <bgColor rgb="00E0E0E0"/>
      </patternFill>
    </fill>
    <fill>
      <patternFill patternType="solid">
        <fgColor rgb="002F4F4F"/>
        <bgColor rgb="002F4F4F"/>
      </patternFill>
    </fill>
    <fill>
      <patternFill patternType="solid">
        <fgColor rgb="00708090"/>
        <bgColor rgb="00708090"/>
      </patternFill>
    </fill>
    <fill>
      <patternFill patternType="solid">
        <fgColor rgb="00CC6600"/>
        <bgColor rgb="00CC6600"/>
      </patternFill>
    </fill>
    <fill>
      <patternFill patternType="solid">
        <fgColor rgb="00FFF2CC"/>
        <bgColor rgb="00FFF2CC"/>
      </patternFill>
    </fill>
  </fills>
  <borders count="3">
    <border>
      <left/>
      <right/>
      <top/>
      <bottom/>
      <diagonal/>
    </border>
    <border>
      <bottom style="medium">
        <color rgb="004472C4"/>
      </bottom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9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165" fontId="0" fillId="0" borderId="0" pivotButton="0" quotePrefix="0" xfId="0"/>
    <xf numFmtId="10" fontId="0" fillId="0" borderId="0" pivotButton="0" quotePrefix="0" xfId="0"/>
    <xf numFmtId="166" fontId="0" fillId="0" borderId="0" pivotButton="0" quotePrefix="0" xfId="0"/>
    <xf numFmtId="0" fontId="4" fillId="4" borderId="0" pivotButton="0" quotePrefix="0" xfId="0"/>
    <xf numFmtId="167" fontId="4" fillId="4" borderId="0" pivotButton="0" quotePrefix="0" xfId="0"/>
    <xf numFmtId="168" fontId="4" fillId="4" borderId="0" pivotButton="0" quotePrefix="0" xfId="0"/>
    <xf numFmtId="0" fontId="5" fillId="2" borderId="0" pivotButton="0" quotePrefix="0" xfId="0"/>
    <xf numFmtId="0" fontId="0" fillId="2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9" fontId="0" fillId="0" borderId="0" pivotButton="0" quotePrefix="0" xfId="0"/>
    <xf numFmtId="0" fontId="9" fillId="0" borderId="0" pivotButton="0" quotePrefix="0" xfId="0"/>
    <xf numFmtId="169" fontId="9" fillId="0" borderId="0" pivotButton="0" quotePrefix="0" xfId="0"/>
    <xf numFmtId="0" fontId="0" fillId="0" borderId="1" pivotButton="0" quotePrefix="0" xfId="0"/>
    <xf numFmtId="0" fontId="5" fillId="4" borderId="0" pivotButton="0" quotePrefix="0" xfId="0"/>
    <xf numFmtId="0" fontId="0" fillId="4" borderId="0" pivotButton="0" quotePrefix="0" xfId="0"/>
    <xf numFmtId="0" fontId="3" fillId="3" borderId="2" applyAlignment="1" pivotButton="0" quotePrefix="0" xfId="0">
      <alignment horizontal="center" vertical="center"/>
    </xf>
    <xf numFmtId="0" fontId="0" fillId="0" borderId="2" pivotButton="0" quotePrefix="0" xfId="0"/>
    <xf numFmtId="8" fontId="0" fillId="0" borderId="2" applyAlignment="1" pivotButton="0" quotePrefix="0" xfId="0">
      <alignment horizontal="right"/>
    </xf>
    <xf numFmtId="8" fontId="0" fillId="5" borderId="2" applyAlignment="1" pivotButton="0" quotePrefix="0" xfId="0">
      <alignment horizontal="right"/>
    </xf>
    <xf numFmtId="10" fontId="0" fillId="5" borderId="2" applyAlignment="1" pivotButton="0" quotePrefix="0" xfId="0">
      <alignment horizontal="right"/>
    </xf>
    <xf numFmtId="0" fontId="4" fillId="4" borderId="2" pivotButton="0" quotePrefix="0" xfId="0"/>
    <xf numFmtId="170" fontId="4" fillId="4" borderId="2" applyAlignment="1" pivotButton="0" quotePrefix="0" xfId="0">
      <alignment horizontal="right"/>
    </xf>
    <xf numFmtId="171" fontId="4" fillId="4" borderId="2" applyAlignment="1" pivotButton="0" quotePrefix="0" xfId="0">
      <alignment horizontal="right"/>
    </xf>
    <xf numFmtId="0" fontId="3" fillId="3" borderId="2" applyAlignment="1" pivotButton="0" quotePrefix="0" xfId="0">
      <alignment horizontal="center"/>
    </xf>
    <xf numFmtId="8" fontId="0" fillId="6" borderId="2" applyAlignment="1" pivotButton="0" quotePrefix="0" xfId="0">
      <alignment horizontal="right"/>
    </xf>
    <xf numFmtId="0" fontId="5" fillId="7" borderId="0" pivotButton="0" quotePrefix="0" xfId="0"/>
    <xf numFmtId="0" fontId="0" fillId="7" borderId="0" pivotButton="0" quotePrefix="0" xfId="0"/>
    <xf numFmtId="0" fontId="5" fillId="8" borderId="0" pivotButton="0" quotePrefix="0" xfId="0"/>
    <xf numFmtId="0" fontId="0" fillId="8" borderId="0" pivotButton="0" quotePrefix="0" xfId="0"/>
    <xf numFmtId="0" fontId="4" fillId="8" borderId="2" pivotButton="0" quotePrefix="0" xfId="0"/>
    <xf numFmtId="0" fontId="0" fillId="8" borderId="2" pivotButton="0" quotePrefix="0" xfId="0"/>
    <xf numFmtId="170" fontId="4" fillId="8" borderId="2" applyAlignment="1" pivotButton="0" quotePrefix="0" xfId="0">
      <alignment horizontal="right"/>
    </xf>
    <xf numFmtId="0" fontId="5" fillId="9" borderId="0" pivotButton="0" quotePrefix="0" xfId="0"/>
    <xf numFmtId="0" fontId="0" fillId="9" borderId="0" pivotButton="0" quotePrefix="0" xfId="0"/>
    <xf numFmtId="0" fontId="4" fillId="9" borderId="2" pivotButton="0" quotePrefix="0" xfId="0"/>
    <xf numFmtId="0" fontId="0" fillId="9" borderId="2" pivotButton="0" quotePrefix="0" xfId="0"/>
    <xf numFmtId="170" fontId="4" fillId="9" borderId="2" applyAlignment="1" pivotButton="0" quotePrefix="0" xfId="0">
      <alignment horizontal="right"/>
    </xf>
    <xf numFmtId="0" fontId="5" fillId="10" borderId="0" pivotButton="0" quotePrefix="0" xfId="0"/>
    <xf numFmtId="0" fontId="0" fillId="10" borderId="0" pivotButton="0" quotePrefix="0" xfId="0"/>
    <xf numFmtId="0" fontId="3" fillId="11" borderId="2" applyAlignment="1" pivotButton="0" quotePrefix="0" xfId="0">
      <alignment horizontal="center" vertical="center"/>
    </xf>
    <xf numFmtId="0" fontId="4" fillId="10" borderId="2" pivotButton="0" quotePrefix="0" xfId="0"/>
    <xf numFmtId="0" fontId="0" fillId="10" borderId="2" pivotButton="0" quotePrefix="0" xfId="0"/>
    <xf numFmtId="170" fontId="4" fillId="10" borderId="2" applyAlignment="1" pivotButton="0" quotePrefix="0" xfId="0">
      <alignment horizontal="right"/>
    </xf>
    <xf numFmtId="0" fontId="5" fillId="12" borderId="0" pivotButton="0" quotePrefix="0" xfId="0"/>
    <xf numFmtId="0" fontId="0" fillId="12" borderId="0" pivotButton="0" quotePrefix="0" xfId="0"/>
    <xf numFmtId="0" fontId="10" fillId="0" borderId="1" pivotButton="0" quotePrefix="0" xfId="0"/>
    <xf numFmtId="0" fontId="11" fillId="0" borderId="0" pivotButton="0" quotePrefix="0" xfId="0"/>
    <xf numFmtId="0" fontId="9" fillId="13" borderId="0" pivotButton="0" quotePrefix="0" xfId="0"/>
    <xf numFmtId="0" fontId="1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 vertical="top"/>
    </xf>
    <xf numFmtId="0" fontId="5" fillId="14" borderId="0" pivotButton="0" quotePrefix="0" xfId="0"/>
    <xf numFmtId="0" fontId="13" fillId="15" borderId="2" applyAlignment="1" pivotButton="0" quotePrefix="0" xfId="0">
      <alignment horizontal="center"/>
    </xf>
    <xf numFmtId="0" fontId="2" fillId="16" borderId="0" pivotButton="0" quotePrefix="0" xfId="0"/>
    <xf numFmtId="0" fontId="9" fillId="0" borderId="2" pivotButton="0" quotePrefix="0" xfId="0"/>
    <xf numFmtId="0" fontId="0" fillId="0" borderId="2" applyAlignment="1" pivotButton="0" quotePrefix="0" xfId="0">
      <alignment horizontal="center"/>
    </xf>
    <xf numFmtId="0" fontId="0" fillId="17" borderId="2" pivotButton="0" quotePrefix="0" xfId="0"/>
    <xf numFmtId="0" fontId="14" fillId="17" borderId="2" pivotButton="0" quotePrefix="0" xfId="0"/>
    <xf numFmtId="0" fontId="0" fillId="17" borderId="2" applyAlignment="1" pivotButton="0" quotePrefix="0" xfId="0">
      <alignment horizontal="center"/>
    </xf>
    <xf numFmtId="0" fontId="0" fillId="17" borderId="0" pivotButton="0" quotePrefix="0" xfId="0"/>
    <xf numFmtId="0" fontId="0" fillId="18" borderId="0" pivotButton="0" quotePrefix="0" xfId="0"/>
    <xf numFmtId="0" fontId="0" fillId="19" borderId="0" pivotButton="0" quotePrefix="0" xfId="0"/>
    <xf numFmtId="0" fontId="15" fillId="0" borderId="0" pivotButton="0" quotePrefix="0" xfId="0"/>
    <xf numFmtId="0" fontId="16" fillId="20" borderId="0" pivotButton="0" quotePrefix="0" xfId="0"/>
    <xf numFmtId="0" fontId="0" fillId="20" borderId="0" pivotButton="0" quotePrefix="0" xfId="0"/>
    <xf numFmtId="0" fontId="4" fillId="21" borderId="2" applyAlignment="1" pivotButton="0" quotePrefix="0" xfId="0">
      <alignment horizontal="center"/>
    </xf>
    <xf numFmtId="0" fontId="9" fillId="17" borderId="2" pivotButton="0" quotePrefix="0" xfId="0"/>
    <xf numFmtId="0" fontId="9" fillId="18" borderId="2" pivotButton="0" quotePrefix="0" xfId="0"/>
    <xf numFmtId="0" fontId="0" fillId="18" borderId="2" applyAlignment="1" pivotButton="0" quotePrefix="0" xfId="0">
      <alignment horizontal="center"/>
    </xf>
    <xf numFmtId="0" fontId="17" fillId="0" borderId="0" applyAlignment="1" pivotButton="0" quotePrefix="0" xfId="0">
      <alignment vertical="top" wrapText="1"/>
    </xf>
    <xf numFmtId="0" fontId="18" fillId="18" borderId="0" pivotButton="0" quotePrefix="0" xfId="0"/>
    <xf numFmtId="0" fontId="19" fillId="0" borderId="0" pivotButton="0" quotePrefix="0" xfId="0"/>
    <xf numFmtId="0" fontId="5" fillId="21" borderId="0" pivotButton="0" quotePrefix="0" xfId="0"/>
    <xf numFmtId="0" fontId="0" fillId="21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172" fontId="0" fillId="0" borderId="0" pivotButton="0" quotePrefix="0" xfId="0"/>
    <xf numFmtId="0" fontId="24" fillId="17" borderId="0" pivotButton="0" quotePrefix="0" xfId="0"/>
    <xf numFmtId="0" fontId="17" fillId="0" borderId="0" pivotButton="0" quotePrefix="0" xfId="0"/>
    <xf numFmtId="0" fontId="10" fillId="0" borderId="0" pivotButton="0" quotePrefix="0" xfId="0"/>
    <xf numFmtId="0" fontId="24" fillId="0" borderId="0" pivotButton="0" quotePrefix="0" xfId="0"/>
    <xf numFmtId="0" fontId="25" fillId="0" borderId="0" pivotButton="0" quotePrefix="0" xfId="0"/>
    <xf numFmtId="0" fontId="26" fillId="0" borderId="0" pivotButton="0" quotePrefix="0" xfId="0"/>
    <xf numFmtId="0" fontId="2" fillId="22" borderId="0" pivotButton="0" quotePrefix="0" xfId="0"/>
    <xf numFmtId="0" fontId="0" fillId="22" borderId="0" pivotButton="0" quotePrefix="0" xfId="0"/>
    <xf numFmtId="0" fontId="27" fillId="23" borderId="0" applyAlignment="1" pivotButton="0" quotePrefix="0" xfId="0">
      <alignment vertical="top" wrapText="1"/>
    </xf>
    <xf numFmtId="0" fontId="0" fillId="23" borderId="0" pivotButton="0" quotePrefix="0" xfId="0"/>
    <xf numFmtId="0" fontId="28" fillId="2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F0000"/>
    <outlinePr summaryBelow="1" summaryRight="1"/>
    <pageSetUpPr/>
  </sheetPr>
  <dimension ref="A1:AF65"/>
  <sheetViews>
    <sheetView workbookViewId="0">
      <selection activeCell="A1" sqref="A1"/>
    </sheetView>
  </sheetViews>
  <sheetFormatPr baseColWidth="8" defaultRowHeight="15"/>
  <cols>
    <col width="9" customWidth="1" min="1" max="1"/>
    <col width="56" customWidth="1" min="2" max="2"/>
    <col width="56" customWidth="1" min="3" max="3"/>
    <col width="13" customWidth="1" min="4" max="4"/>
    <col width="13" customWidth="1" min="5" max="5"/>
    <col width="13" customWidth="1" min="6" max="6"/>
    <col width="19" customWidth="1" min="7" max="7"/>
    <col width="19" customWidth="1" min="8" max="8"/>
    <col width="19" customWidth="1" min="9" max="9"/>
    <col width="19" customWidth="1" min="10" max="10"/>
    <col width="19" customWidth="1" min="11" max="11"/>
    <col width="19" customWidth="1" min="12" max="12"/>
    <col width="19" customWidth="1" min="13" max="13"/>
    <col width="19" customWidth="1" min="14" max="14"/>
    <col width="19" customWidth="1" min="15" max="15"/>
    <col width="19" customWidth="1" min="16" max="16"/>
    <col width="19" customWidth="1" min="17" max="17"/>
    <col hidden="1" width="19" customWidth="1" min="18" max="18"/>
    <col hidden="1" width="19" customWidth="1" min="19" max="19"/>
    <col hidden="1" width="19" customWidth="1" min="20" max="20"/>
    <col hidden="1" width="19" customWidth="1" min="21" max="21"/>
    <col hidden="1" width="19" customWidth="1" min="22" max="22"/>
    <col hidden="1" width="19" customWidth="1" min="23" max="23"/>
    <col hidden="1" width="19" customWidth="1" min="24" max="24"/>
    <col width="19" customWidth="1" min="25" max="25"/>
    <col width="19" customWidth="1" min="26" max="26"/>
    <col width="19" customWidth="1" min="27" max="27"/>
    <col width="19" customWidth="1" min="28" max="28"/>
    <col width="19" customWidth="1" min="29" max="29"/>
    <col width="19" customWidth="1" min="30" max="30"/>
    <col width="16" customWidth="1" min="31" max="31"/>
    <col width="16" customWidth="1" min="32" max="32"/>
  </cols>
  <sheetData>
    <row r="1">
      <c r="A1" s="1" t="inlineStr">
        <is>
          <t>Estimate Comparison - ABC Contractors VS XYZ Insurance Co - Claim #DEMO-2026-001</t>
        </is>
      </c>
    </row>
    <row r="2" ht="30" customHeight="1">
      <c r="A2" s="2" t="inlineStr">
        <is>
          <t>Items Matched Between Estimate 1 &amp; Estimate 2 - ABC Contractors VS XYZ Insurance Co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3" t="inlineStr">
        <is>
          <t>Items Matched Between Estimate 1 &amp; Estimate 2 - ABC Contractors VS XYZ Insurance Co</t>
        </is>
      </c>
      <c r="U2" s="2" t="n"/>
      <c r="V2" s="2" t="n"/>
      <c r="W2" s="2" t="n"/>
      <c r="X2" s="2" t="n"/>
      <c r="Y2" s="2" t="n"/>
      <c r="Z2" s="2" t="n"/>
      <c r="AA2" s="2" t="n"/>
      <c r="AB2" s="2" t="n"/>
      <c r="AC2" s="2" t="n"/>
      <c r="AD2" s="2" t="n"/>
      <c r="AE2" s="2" t="n"/>
      <c r="AF2" s="2" t="n"/>
    </row>
    <row r="3" ht="30" customHeight="1">
      <c r="A3" s="4" t="inlineStr">
        <is>
          <t>Row #</t>
        </is>
      </c>
      <c r="B3" s="4" t="inlineStr">
        <is>
          <t>Description 1</t>
        </is>
      </c>
      <c r="C3" s="4" t="inlineStr">
        <is>
          <t>Description 2</t>
        </is>
      </c>
      <c r="D3" s="4" t="inlineStr">
        <is>
          <t>QTY 1</t>
        </is>
      </c>
      <c r="E3" s="4" t="inlineStr">
        <is>
          <t>QTY 2</t>
        </is>
      </c>
      <c r="F3" s="4" t="inlineStr">
        <is>
          <t>Diff
in QTY</t>
        </is>
      </c>
      <c r="G3" s="4" t="inlineStr">
        <is>
          <t>Total
Unit Cost 1</t>
        </is>
      </c>
      <c r="H3" s="4" t="inlineStr">
        <is>
          <t>Total
Unit Cost 2</t>
        </is>
      </c>
      <c r="I3" s="4" t="inlineStr">
        <is>
          <t>Diff in
Total Unit Cost</t>
        </is>
      </c>
      <c r="J3" s="4" t="inlineStr">
        <is>
          <t>Total 1</t>
        </is>
      </c>
      <c r="K3" s="4" t="inlineStr">
        <is>
          <t>Total 2</t>
        </is>
      </c>
      <c r="L3" s="4" t="inlineStr">
        <is>
          <t>Diff
in Total</t>
        </is>
      </c>
      <c r="M3" s="4" t="inlineStr">
        <is>
          <t>Tax 1</t>
        </is>
      </c>
      <c r="N3" s="4" t="inlineStr">
        <is>
          <t>Tax 2</t>
        </is>
      </c>
      <c r="O3" s="4" t="inlineStr">
        <is>
          <t>Total
w/Tax 1</t>
        </is>
      </c>
      <c r="P3" s="4" t="inlineStr">
        <is>
          <t>Total
w/Tax 2</t>
        </is>
      </c>
      <c r="Q3" s="4" t="inlineStr">
        <is>
          <t>Diff in
Total w/Tax</t>
        </is>
      </c>
      <c r="R3" s="4" t="inlineStr">
        <is>
          <t>Depr
Amt 1</t>
        </is>
      </c>
      <c r="S3" s="4" t="inlineStr">
        <is>
          <t>Depr
Amt 2</t>
        </is>
      </c>
      <c r="T3" s="4" t="inlineStr">
        <is>
          <t>Depr
% 1</t>
        </is>
      </c>
      <c r="U3" s="4" t="inlineStr">
        <is>
          <t>Depr
% 2</t>
        </is>
      </c>
      <c r="V3" s="4" t="inlineStr">
        <is>
          <t>ACV 1</t>
        </is>
      </c>
      <c r="W3" s="4" t="inlineStr">
        <is>
          <t>ACV 2</t>
        </is>
      </c>
      <c r="X3" s="4" t="inlineStr">
        <is>
          <t>Diff
in ACV</t>
        </is>
      </c>
      <c r="Y3" s="4" t="inlineStr">
        <is>
          <t>O&amp;P 1</t>
        </is>
      </c>
      <c r="Z3" s="4" t="inlineStr">
        <is>
          <t>O&amp;P 2</t>
        </is>
      </c>
      <c r="AA3" s="4" t="inlineStr">
        <is>
          <t>Diff
in O&amp;P</t>
        </is>
      </c>
      <c r="AB3" s="4" t="inlineStr">
        <is>
          <t>Total w/Tax
&amp; O&amp;P 1</t>
        </is>
      </c>
      <c r="AC3" s="4" t="inlineStr">
        <is>
          <t>Total w/Tax
&amp; O&amp;P 2</t>
        </is>
      </c>
      <c r="AD3" s="4" t="inlineStr">
        <is>
          <t>Diff in Total
w/Tax &amp; O&amp;P</t>
        </is>
      </c>
      <c r="AE3" s="4" t="inlineStr">
        <is>
          <t>% Diff due to
Unit Cost</t>
        </is>
      </c>
      <c r="AF3" s="4" t="inlineStr">
        <is>
          <t>% Diff due to
Quantity</t>
        </is>
      </c>
    </row>
    <row r="4">
      <c r="A4" t="n">
        <v>1</v>
      </c>
      <c r="B4" s="5" t="inlineStr">
        <is>
          <t>Paint walls and ceiling</t>
        </is>
      </c>
      <c r="C4" s="5" t="inlineStr">
        <is>
          <t>Paint walls/ceiling</t>
        </is>
      </c>
      <c r="D4" t="n">
        <v>1825</v>
      </c>
      <c r="E4" t="n">
        <v>350</v>
      </c>
      <c r="F4" s="6">
        <f>E4-D4</f>
        <v/>
      </c>
      <c r="G4" s="7" t="n">
        <v>2.34</v>
      </c>
      <c r="H4" s="7" t="n">
        <v>1.69</v>
      </c>
      <c r="I4" s="7">
        <f>H4-G4</f>
        <v/>
      </c>
      <c r="J4" s="7">
        <f>D4*G4</f>
        <v/>
      </c>
      <c r="K4" s="7">
        <f>E4*H4</f>
        <v/>
      </c>
      <c r="L4" s="7">
        <f>K4-J4</f>
        <v/>
      </c>
      <c r="M4" s="7" t="n">
        <v>357.67</v>
      </c>
      <c r="N4" s="7" t="n">
        <v>51.03</v>
      </c>
      <c r="O4" s="7">
        <f>J4+M4</f>
        <v/>
      </c>
      <c r="P4" s="7">
        <f>K4+N4</f>
        <v/>
      </c>
      <c r="Q4" s="7">
        <f>P4-O4</f>
        <v/>
      </c>
      <c r="R4" s="7" t="n">
        <v>0</v>
      </c>
      <c r="S4" s="7" t="n">
        <v>0</v>
      </c>
      <c r="T4" s="8" t="n">
        <v>0</v>
      </c>
      <c r="U4" s="8" t="n">
        <v>0</v>
      </c>
      <c r="V4" s="7">
        <f>O4-R4</f>
        <v/>
      </c>
      <c r="W4" s="7">
        <f>P4-S4</f>
        <v/>
      </c>
      <c r="X4" s="7">
        <f>W4-V4</f>
        <v/>
      </c>
      <c r="Y4" s="7" t="n">
        <v>509.7</v>
      </c>
      <c r="Z4" s="7" t="n">
        <v>68.5</v>
      </c>
      <c r="AA4" s="7">
        <f>Z4-Y4</f>
        <v/>
      </c>
      <c r="AB4" s="7">
        <f>O4+Y4</f>
        <v/>
      </c>
      <c r="AC4" s="7">
        <f>P4+Z4</f>
        <v/>
      </c>
      <c r="AD4" s="7">
        <f>AC4-AB4</f>
        <v/>
      </c>
      <c r="AE4" s="9">
        <f>IFERROR(ABS(G4-H4)*((D4+E4)/2)/(ABS(G4-H4)*((D4+E4)/2)+ABS(D4-E4)*((G4+H4)/2)),"")</f>
        <v/>
      </c>
      <c r="AF4" s="9">
        <f>IFERROR(ABS(D4-E4)*((G4+H4)/2)/(ABS(G4-H4)*((D4+E4)/2)+ABS(D4-E4)*((G4+H4)/2)),"")</f>
        <v/>
      </c>
    </row>
    <row r="5">
      <c r="A5" t="n">
        <v>2</v>
      </c>
      <c r="B5" s="5" t="inlineStr">
        <is>
          <t>Install new base cabinets</t>
        </is>
      </c>
      <c r="C5" s="5" t="inlineStr">
        <is>
          <t>Detach and reset base cabinets</t>
        </is>
      </c>
      <c r="D5" t="n">
        <v>20</v>
      </c>
      <c r="E5" t="n">
        <v>16</v>
      </c>
      <c r="F5" s="6">
        <f>E5-D5</f>
        <v/>
      </c>
      <c r="G5" s="7" t="n">
        <v>227.81</v>
      </c>
      <c r="H5" s="7" t="n">
        <v>148.81</v>
      </c>
      <c r="I5" s="7">
        <f>H5-G5</f>
        <v/>
      </c>
      <c r="J5" s="7">
        <f>D5*G5</f>
        <v/>
      </c>
      <c r="K5" s="7">
        <f>E5*H5</f>
        <v/>
      </c>
      <c r="L5" s="7">
        <f>K5-J5</f>
        <v/>
      </c>
      <c r="M5" s="7" t="n">
        <v>377.31</v>
      </c>
      <c r="N5" s="7" t="n">
        <v>206.99</v>
      </c>
      <c r="O5" s="7">
        <f>J5+M5</f>
        <v/>
      </c>
      <c r="P5" s="7">
        <f>K5+N5</f>
        <v/>
      </c>
      <c r="Q5" s="7">
        <f>P5-O5</f>
        <v/>
      </c>
      <c r="R5" s="7" t="n">
        <v>0</v>
      </c>
      <c r="S5" s="7" t="n">
        <v>0</v>
      </c>
      <c r="T5" s="8" t="n">
        <v>0</v>
      </c>
      <c r="U5" s="8" t="n">
        <v>0</v>
      </c>
      <c r="V5" s="7">
        <f>O5-R5</f>
        <v/>
      </c>
      <c r="W5" s="7">
        <f>P5-S5</f>
        <v/>
      </c>
      <c r="X5" s="7">
        <f>W5-V5</f>
        <v/>
      </c>
      <c r="Y5" s="7" t="n">
        <v>580.75</v>
      </c>
      <c r="Z5" s="7" t="n">
        <v>295.15</v>
      </c>
      <c r="AA5" s="7">
        <f>Z5-Y5</f>
        <v/>
      </c>
      <c r="AB5" s="7">
        <f>O5+Y5</f>
        <v/>
      </c>
      <c r="AC5" s="7">
        <f>P5+Z5</f>
        <v/>
      </c>
      <c r="AD5" s="7">
        <f>AC5-AB5</f>
        <v/>
      </c>
      <c r="AE5" s="9">
        <f>IFERROR(ABS(G5-H5)*((D5+E5)/2)/(ABS(G5-H5)*((D5+E5)/2)+ABS(D5-E5)*((G5+H5)/2)),"")</f>
        <v/>
      </c>
      <c r="AF5" s="9">
        <f>IFERROR(ABS(D5-E5)*((G5+H5)/2)/(ABS(G5-H5)*((D5+E5)/2)+ABS(D5-E5)*((G5+H5)/2)),"")</f>
        <v/>
      </c>
    </row>
    <row r="6">
      <c r="A6" t="n">
        <v>3</v>
      </c>
      <c r="B6" s="5" t="inlineStr">
        <is>
          <t>Install new wall cabinets</t>
        </is>
      </c>
      <c r="C6" s="5" t="inlineStr">
        <is>
          <t>Detach and reset wall cabinets</t>
        </is>
      </c>
      <c r="D6" t="n">
        <v>25</v>
      </c>
      <c r="E6" t="n">
        <v>20</v>
      </c>
      <c r="F6" s="6">
        <f>E6-D6</f>
        <v/>
      </c>
      <c r="G6" s="7" t="n">
        <v>193.12</v>
      </c>
      <c r="H6" s="7" t="n">
        <v>133.78</v>
      </c>
      <c r="I6" s="7">
        <f>H6-G6</f>
        <v/>
      </c>
      <c r="J6" s="7">
        <f>D6*G6</f>
        <v/>
      </c>
      <c r="K6" s="7">
        <f>E6*H6</f>
        <v/>
      </c>
      <c r="L6" s="7">
        <f>K6-J6</f>
        <v/>
      </c>
      <c r="M6" s="7" t="n">
        <v>417.71</v>
      </c>
      <c r="N6" s="7" t="n">
        <v>164.32</v>
      </c>
      <c r="O6" s="7">
        <f>J6+M6</f>
        <v/>
      </c>
      <c r="P6" s="7">
        <f>K6+N6</f>
        <v/>
      </c>
      <c r="Q6" s="7">
        <f>P6-O6</f>
        <v/>
      </c>
      <c r="R6" s="7" t="n">
        <v>0</v>
      </c>
      <c r="S6" s="7" t="n">
        <v>0</v>
      </c>
      <c r="T6" s="8" t="n">
        <v>0</v>
      </c>
      <c r="U6" s="8" t="n">
        <v>0</v>
      </c>
      <c r="V6" s="7">
        <f>O6-R6</f>
        <v/>
      </c>
      <c r="W6" s="7">
        <f>P6-S6</f>
        <v/>
      </c>
      <c r="X6" s="7">
        <f>W6-V6</f>
        <v/>
      </c>
      <c r="Y6" s="7" t="n">
        <v>489.35</v>
      </c>
      <c r="Z6" s="7" t="n">
        <v>285.16</v>
      </c>
      <c r="AA6" s="7">
        <f>Z6-Y6</f>
        <v/>
      </c>
      <c r="AB6" s="7">
        <f>O6+Y6</f>
        <v/>
      </c>
      <c r="AC6" s="7">
        <f>P6+Z6</f>
        <v/>
      </c>
      <c r="AD6" s="7">
        <f>AC6-AB6</f>
        <v/>
      </c>
      <c r="AE6" s="9">
        <f>IFERROR(ABS(G6-H6)*((D6+E6)/2)/(ABS(G6-H6)*((D6+E6)/2)+ABS(D6-E6)*((G6+H6)/2)),"")</f>
        <v/>
      </c>
      <c r="AF6" s="9">
        <f>IFERROR(ABS(D6-E6)*((G6+H6)/2)/(ABS(G6-H6)*((D6+E6)/2)+ABS(D6-E6)*((G6+H6)/2)),"")</f>
        <v/>
      </c>
    </row>
    <row r="7">
      <c r="A7" t="n">
        <v>4</v>
      </c>
      <c r="B7" s="5" t="inlineStr">
        <is>
          <t>Install new premium carpet</t>
        </is>
      </c>
      <c r="C7" s="5" t="inlineStr">
        <is>
          <t>New carpet - premium grade</t>
        </is>
      </c>
      <c r="D7" t="n">
        <v>280</v>
      </c>
      <c r="E7" t="n">
        <v>130</v>
      </c>
      <c r="F7" s="6">
        <f>E7-D7</f>
        <v/>
      </c>
      <c r="G7" s="7" t="n">
        <v>10.05</v>
      </c>
      <c r="H7" s="7" t="n">
        <v>7.43</v>
      </c>
      <c r="I7" s="7">
        <f>H7-G7</f>
        <v/>
      </c>
      <c r="J7" s="7">
        <f>D7*G7</f>
        <v/>
      </c>
      <c r="K7" s="7">
        <f>E7*H7</f>
        <v/>
      </c>
      <c r="L7" s="7">
        <f>K7-J7</f>
        <v/>
      </c>
      <c r="M7" s="7" t="n">
        <v>178.98</v>
      </c>
      <c r="N7" s="7" t="n">
        <v>82.92</v>
      </c>
      <c r="O7" s="7">
        <f>J7+M7</f>
        <v/>
      </c>
      <c r="P7" s="7">
        <f>K7+N7</f>
        <v/>
      </c>
      <c r="Q7" s="7">
        <f>P7-O7</f>
        <v/>
      </c>
      <c r="R7" s="7" t="n">
        <v>0</v>
      </c>
      <c r="S7" s="7" t="n">
        <v>0</v>
      </c>
      <c r="T7" s="8" t="n">
        <v>0</v>
      </c>
      <c r="U7" s="8" t="n">
        <v>0</v>
      </c>
      <c r="V7" s="7">
        <f>O7-R7</f>
        <v/>
      </c>
      <c r="W7" s="7">
        <f>P7-S7</f>
        <v/>
      </c>
      <c r="X7" s="7">
        <f>W7-V7</f>
        <v/>
      </c>
      <c r="Y7" s="7" t="n">
        <v>353.57</v>
      </c>
      <c r="Z7" s="7" t="n">
        <v>130.05</v>
      </c>
      <c r="AA7" s="7">
        <f>Z7-Y7</f>
        <v/>
      </c>
      <c r="AB7" s="7">
        <f>O7+Y7</f>
        <v/>
      </c>
      <c r="AC7" s="7">
        <f>P7+Z7</f>
        <v/>
      </c>
      <c r="AD7" s="7">
        <f>AC7-AB7</f>
        <v/>
      </c>
      <c r="AE7" s="9">
        <f>IFERROR(ABS(G7-H7)*((D7+E7)/2)/(ABS(G7-H7)*((D7+E7)/2)+ABS(D7-E7)*((G7+H7)/2)),"")</f>
        <v/>
      </c>
      <c r="AF7" s="9">
        <f>IFERROR(ABS(D7-E7)*((G7+H7)/2)/(ABS(G7-H7)*((D7+E7)/2)+ABS(D7-E7)*((G7+H7)/2)),"")</f>
        <v/>
      </c>
    </row>
    <row r="8">
      <c r="A8" t="n">
        <v>5</v>
      </c>
      <c r="B8" s="5" t="inlineStr">
        <is>
          <t>Wall and ceiling texture</t>
        </is>
      </c>
      <c r="C8" s="5" t="inlineStr">
        <is>
          <t>Texture walls/ceiling</t>
        </is>
      </c>
      <c r="D8" t="n">
        <v>1150</v>
      </c>
      <c r="E8" t="n">
        <v>220</v>
      </c>
      <c r="F8" s="6">
        <f>E8-D8</f>
        <v/>
      </c>
      <c r="G8" s="7" t="n">
        <v>1.79</v>
      </c>
      <c r="H8" s="7" t="n">
        <v>1.37</v>
      </c>
      <c r="I8" s="7">
        <f>H8-G8</f>
        <v/>
      </c>
      <c r="J8" s="7">
        <f>D8*G8</f>
        <v/>
      </c>
      <c r="K8" s="7">
        <f>E8*H8</f>
        <v/>
      </c>
      <c r="L8" s="7">
        <f>K8-J8</f>
        <v/>
      </c>
      <c r="M8" s="7" t="n">
        <v>175.64</v>
      </c>
      <c r="N8" s="7" t="n">
        <v>22.02</v>
      </c>
      <c r="O8" s="7">
        <f>J8+M8</f>
        <v/>
      </c>
      <c r="P8" s="7">
        <f>K8+N8</f>
        <v/>
      </c>
      <c r="Q8" s="7">
        <f>P8-O8</f>
        <v/>
      </c>
      <c r="R8" s="7" t="n">
        <v>0</v>
      </c>
      <c r="S8" s="7" t="n">
        <v>0</v>
      </c>
      <c r="T8" s="8" t="n">
        <v>0</v>
      </c>
      <c r="U8" s="8" t="n">
        <v>0</v>
      </c>
      <c r="V8" s="7">
        <f>O8-R8</f>
        <v/>
      </c>
      <c r="W8" s="7">
        <f>P8-S8</f>
        <v/>
      </c>
      <c r="X8" s="7">
        <f>W8-V8</f>
        <v/>
      </c>
      <c r="Y8" s="7" t="n">
        <v>264.9</v>
      </c>
      <c r="Z8" s="7" t="n">
        <v>38.35</v>
      </c>
      <c r="AA8" s="7">
        <f>Z8-Y8</f>
        <v/>
      </c>
      <c r="AB8" s="7">
        <f>O8+Y8</f>
        <v/>
      </c>
      <c r="AC8" s="7">
        <f>P8+Z8</f>
        <v/>
      </c>
      <c r="AD8" s="7">
        <f>AC8-AB8</f>
        <v/>
      </c>
      <c r="AE8" s="9">
        <f>IFERROR(ABS(G8-H8)*((D8+E8)/2)/(ABS(G8-H8)*((D8+E8)/2)+ABS(D8-E8)*((G8+H8)/2)),"")</f>
        <v/>
      </c>
      <c r="AF8" s="9">
        <f>IFERROR(ABS(D8-E8)*((G8+H8)/2)/(ABS(G8-H8)*((D8+E8)/2)+ABS(D8-E8)*((G8+H8)/2)),"")</f>
        <v/>
      </c>
    </row>
    <row r="9">
      <c r="A9" t="n">
        <v>6</v>
      </c>
      <c r="B9" s="5" t="inlineStr">
        <is>
          <t>Paint walls</t>
        </is>
      </c>
      <c r="C9" s="5" t="inlineStr">
        <is>
          <t>Paint walls</t>
        </is>
      </c>
      <c r="D9" t="n">
        <v>845</v>
      </c>
      <c r="E9" t="n">
        <v>200</v>
      </c>
      <c r="F9" s="6">
        <f>E9-D9</f>
        <v/>
      </c>
      <c r="G9" s="7" t="n">
        <v>2.21</v>
      </c>
      <c r="H9" s="7" t="n">
        <v>1.68</v>
      </c>
      <c r="I9" s="7">
        <f>H9-G9</f>
        <v/>
      </c>
      <c r="J9" s="7">
        <f>D9*G9</f>
        <v/>
      </c>
      <c r="K9" s="7">
        <f>E9*H9</f>
        <v/>
      </c>
      <c r="L9" s="7">
        <f>K9-J9</f>
        <v/>
      </c>
      <c r="M9" s="7" t="n">
        <v>155.98</v>
      </c>
      <c r="N9" s="7" t="n">
        <v>23.98</v>
      </c>
      <c r="O9" s="7">
        <f>J9+M9</f>
        <v/>
      </c>
      <c r="P9" s="7">
        <f>K9+N9</f>
        <v/>
      </c>
      <c r="Q9" s="7">
        <f>P9-O9</f>
        <v/>
      </c>
      <c r="R9" s="7" t="n">
        <v>0</v>
      </c>
      <c r="S9" s="7" t="n">
        <v>0</v>
      </c>
      <c r="T9" s="8" t="n">
        <v>0</v>
      </c>
      <c r="U9" s="8" t="n">
        <v>0</v>
      </c>
      <c r="V9" s="7">
        <f>O9-R9</f>
        <v/>
      </c>
      <c r="W9" s="7">
        <f>P9-S9</f>
        <v/>
      </c>
      <c r="X9" s="7">
        <f>W9-V9</f>
        <v/>
      </c>
      <c r="Y9" s="7" t="n">
        <v>242.06</v>
      </c>
      <c r="Z9" s="7" t="n">
        <v>53.55</v>
      </c>
      <c r="AA9" s="7">
        <f>Z9-Y9</f>
        <v/>
      </c>
      <c r="AB9" s="7">
        <f>O9+Y9</f>
        <v/>
      </c>
      <c r="AC9" s="7">
        <f>P9+Z9</f>
        <v/>
      </c>
      <c r="AD9" s="7">
        <f>AC9-AB9</f>
        <v/>
      </c>
      <c r="AE9" s="9">
        <f>IFERROR(ABS(G9-H9)*((D9+E9)/2)/(ABS(G9-H9)*((D9+E9)/2)+ABS(D9-E9)*((G9+H9)/2)),"")</f>
        <v/>
      </c>
      <c r="AF9" s="9">
        <f>IFERROR(ABS(D9-E9)*((G9+H9)/2)/(ABS(G9-H9)*((D9+E9)/2)+ABS(D9-E9)*((G9+H9)/2)),"")</f>
        <v/>
      </c>
    </row>
    <row r="10">
      <c r="A10" t="n">
        <v>7</v>
      </c>
      <c r="B10" s="5" t="inlineStr">
        <is>
          <t>Install solid countertop</t>
        </is>
      </c>
      <c r="C10" s="5" t="inlineStr">
        <is>
          <t>Detach and reset countertop</t>
        </is>
      </c>
      <c r="D10" t="n">
        <v>40</v>
      </c>
      <c r="E10" t="n">
        <v>32</v>
      </c>
      <c r="F10" s="6">
        <f>E10-D10</f>
        <v/>
      </c>
      <c r="G10" s="7" t="n">
        <v>65.62</v>
      </c>
      <c r="H10" s="7" t="n">
        <v>45.6</v>
      </c>
      <c r="I10" s="7">
        <f>H10-G10</f>
        <v/>
      </c>
      <c r="J10" s="7">
        <f>D10*G10</f>
        <v/>
      </c>
      <c r="K10" s="7">
        <f>E10*H10</f>
        <v/>
      </c>
      <c r="L10" s="7">
        <f>K10-J10</f>
        <v/>
      </c>
      <c r="M10" s="7" t="n">
        <v>211.72</v>
      </c>
      <c r="N10" s="7" t="n">
        <v>104.26</v>
      </c>
      <c r="O10" s="7">
        <f>J10+M10</f>
        <v/>
      </c>
      <c r="P10" s="7">
        <f>K10+N10</f>
        <v/>
      </c>
      <c r="Q10" s="7">
        <f>P10-O10</f>
        <v/>
      </c>
      <c r="R10" s="7" t="n">
        <v>0</v>
      </c>
      <c r="S10" s="7" t="n">
        <v>0</v>
      </c>
      <c r="T10" s="8" t="n">
        <v>0</v>
      </c>
      <c r="U10" s="8" t="n">
        <v>0</v>
      </c>
      <c r="V10" s="7">
        <f>O10-R10</f>
        <v/>
      </c>
      <c r="W10" s="7">
        <f>P10-S10</f>
        <v/>
      </c>
      <c r="X10" s="7">
        <f>W10-V10</f>
        <v/>
      </c>
      <c r="Y10" s="7" t="n">
        <v>277.27</v>
      </c>
      <c r="Z10" s="7" t="n">
        <v>233.13</v>
      </c>
      <c r="AA10" s="7">
        <f>Z10-Y10</f>
        <v/>
      </c>
      <c r="AB10" s="7">
        <f>O10+Y10</f>
        <v/>
      </c>
      <c r="AC10" s="7">
        <f>P10+Z10</f>
        <v/>
      </c>
      <c r="AD10" s="7">
        <f>AC10-AB10</f>
        <v/>
      </c>
      <c r="AE10" s="9">
        <f>IFERROR(ABS(G10-H10)*((D10+E10)/2)/(ABS(G10-H10)*((D10+E10)/2)+ABS(D10-E10)*((G10+H10)/2)),"")</f>
        <v/>
      </c>
      <c r="AF10" s="9">
        <f>IFERROR(ABS(D10-E10)*((G10+H10)/2)/(ABS(G10-H10)*((D10+E10)/2)+ABS(D10-E10)*((G10+H10)/2)),"")</f>
        <v/>
      </c>
    </row>
    <row r="11">
      <c r="A11" t="n">
        <v>8</v>
      </c>
      <c r="B11" s="5" t="inlineStr">
        <is>
          <t>Install tall pantry cabinet</t>
        </is>
      </c>
      <c r="C11" s="5" t="inlineStr">
        <is>
          <t>Tall pantry cabinet - install</t>
        </is>
      </c>
      <c r="D11" t="n">
        <v>4.5</v>
      </c>
      <c r="E11" t="n">
        <v>3.5</v>
      </c>
      <c r="F11" s="6">
        <f>E11-D11</f>
        <v/>
      </c>
      <c r="G11" s="7" t="n">
        <v>497.75</v>
      </c>
      <c r="H11" s="7" t="n">
        <v>370.1</v>
      </c>
      <c r="I11" s="7">
        <f>H11-G11</f>
        <v/>
      </c>
      <c r="J11" s="7">
        <f>D11*G11</f>
        <v/>
      </c>
      <c r="K11" s="7">
        <f>E11*H11</f>
        <v/>
      </c>
      <c r="L11" s="7">
        <f>K11-J11</f>
        <v/>
      </c>
      <c r="M11" s="7" t="n">
        <v>142.88</v>
      </c>
      <c r="N11" s="7" t="n">
        <v>115.46</v>
      </c>
      <c r="O11" s="7">
        <f>J11+M11</f>
        <v/>
      </c>
      <c r="P11" s="7">
        <f>K11+N11</f>
        <v/>
      </c>
      <c r="Q11" s="7">
        <f>P11-O11</f>
        <v/>
      </c>
      <c r="R11" s="7" t="n">
        <v>0</v>
      </c>
      <c r="S11" s="7" t="n">
        <v>0</v>
      </c>
      <c r="T11" s="8" t="n">
        <v>0</v>
      </c>
      <c r="U11" s="8" t="n">
        <v>0</v>
      </c>
      <c r="V11" s="7">
        <f>O11-R11</f>
        <v/>
      </c>
      <c r="W11" s="7">
        <f>P11-S11</f>
        <v/>
      </c>
      <c r="X11" s="7">
        <f>W11-V11</f>
        <v/>
      </c>
      <c r="Y11" s="7" t="n">
        <v>266.42</v>
      </c>
      <c r="Z11" s="7" t="n">
        <v>196.44</v>
      </c>
      <c r="AA11" s="7">
        <f>Z11-Y11</f>
        <v/>
      </c>
      <c r="AB11" s="7">
        <f>O11+Y11</f>
        <v/>
      </c>
      <c r="AC11" s="7">
        <f>P11+Z11</f>
        <v/>
      </c>
      <c r="AD11" s="7">
        <f>AC11-AB11</f>
        <v/>
      </c>
      <c r="AE11" s="9">
        <f>IFERROR(ABS(G11-H11)*((D11+E11)/2)/(ABS(G11-H11)*((D11+E11)/2)+ABS(D11-E11)*((G11+H11)/2)),"")</f>
        <v/>
      </c>
      <c r="AF11" s="9">
        <f>IFERROR(ABS(D11-E11)*((G11+H11)/2)/(ABS(G11-H11)*((D11+E11)/2)+ABS(D11-E11)*((G11+H11)/2)),"")</f>
        <v/>
      </c>
    </row>
    <row r="12">
      <c r="A12" t="n">
        <v>9</v>
      </c>
      <c r="B12" s="5" t="inlineStr">
        <is>
          <t>Wall texture - match existing</t>
        </is>
      </c>
      <c r="C12" s="5" t="inlineStr">
        <is>
          <t>Texture walls - match existing</t>
        </is>
      </c>
      <c r="D12" t="n">
        <v>640</v>
      </c>
      <c r="E12" t="n">
        <v>200</v>
      </c>
      <c r="F12" s="6">
        <f>E12-D12</f>
        <v/>
      </c>
      <c r="G12" s="7" t="n">
        <v>1.68</v>
      </c>
      <c r="H12" s="7" t="n">
        <v>1.24</v>
      </c>
      <c r="I12" s="7">
        <f>H12-G12</f>
        <v/>
      </c>
      <c r="J12" s="7">
        <f>D12*G12</f>
        <v/>
      </c>
      <c r="K12" s="7">
        <f>E12*H12</f>
        <v/>
      </c>
      <c r="L12" s="7">
        <f>K12-J12</f>
        <v/>
      </c>
      <c r="M12" s="7" t="n">
        <v>89.14</v>
      </c>
      <c r="N12" s="7" t="n">
        <v>16.15</v>
      </c>
      <c r="O12" s="7">
        <f>J12+M12</f>
        <v/>
      </c>
      <c r="P12" s="7">
        <f>K12+N12</f>
        <v/>
      </c>
      <c r="Q12" s="7">
        <f>P12-O12</f>
        <v/>
      </c>
      <c r="R12" s="7" t="n">
        <v>0</v>
      </c>
      <c r="S12" s="7" t="n">
        <v>0</v>
      </c>
      <c r="T12" s="8" t="n">
        <v>0</v>
      </c>
      <c r="U12" s="8" t="n">
        <v>0</v>
      </c>
      <c r="V12" s="7">
        <f>O12-R12</f>
        <v/>
      </c>
      <c r="W12" s="7">
        <f>P12-S12</f>
        <v/>
      </c>
      <c r="X12" s="7">
        <f>W12-V12</f>
        <v/>
      </c>
      <c r="Y12" s="7" t="n">
        <v>138.82</v>
      </c>
      <c r="Z12" s="7" t="n">
        <v>35.65</v>
      </c>
      <c r="AA12" s="7">
        <f>Z12-Y12</f>
        <v/>
      </c>
      <c r="AB12" s="7">
        <f>O12+Y12</f>
        <v/>
      </c>
      <c r="AC12" s="7">
        <f>P12+Z12</f>
        <v/>
      </c>
      <c r="AD12" s="7">
        <f>AC12-AB12</f>
        <v/>
      </c>
      <c r="AE12" s="9">
        <f>IFERROR(ABS(G12-H12)*((D12+E12)/2)/(ABS(G12-H12)*((D12+E12)/2)+ABS(D12-E12)*((G12+H12)/2)),"")</f>
        <v/>
      </c>
      <c r="AF12" s="9">
        <f>IFERROR(ABS(D12-E12)*((G12+H12)/2)/(ABS(G12-H12)*((D12+E12)/2)+ABS(D12-E12)*((G12+H12)/2)),"")</f>
        <v/>
      </c>
    </row>
    <row r="13">
      <c r="A13" t="n">
        <v>10</v>
      </c>
      <c r="B13" s="5" t="inlineStr">
        <is>
          <t>Install plank flooring</t>
        </is>
      </c>
      <c r="C13" s="5" t="inlineStr">
        <is>
          <t>New plank floor install</t>
        </is>
      </c>
      <c r="D13" t="n">
        <v>120</v>
      </c>
      <c r="E13" t="n">
        <v>80</v>
      </c>
      <c r="F13" s="6">
        <f>E13-D13</f>
        <v/>
      </c>
      <c r="G13" s="7" t="n">
        <v>17.2</v>
      </c>
      <c r="H13" s="7" t="n">
        <v>16.56</v>
      </c>
      <c r="I13" s="7">
        <f>H13-G13</f>
        <v/>
      </c>
      <c r="J13" s="7">
        <f>D13*G13</f>
        <v/>
      </c>
      <c r="K13" s="7">
        <f>E13*H13</f>
        <v/>
      </c>
      <c r="L13" s="7">
        <f>K13-J13</f>
        <v/>
      </c>
      <c r="M13" s="7" t="n">
        <v>149.28</v>
      </c>
      <c r="N13" s="7" t="n">
        <v>97.72</v>
      </c>
      <c r="O13" s="7">
        <f>J13+M13</f>
        <v/>
      </c>
      <c r="P13" s="7">
        <f>K13+N13</f>
        <v/>
      </c>
      <c r="Q13" s="7">
        <f>P13-O13</f>
        <v/>
      </c>
      <c r="R13" s="7" t="n">
        <v>0</v>
      </c>
      <c r="S13" s="7" t="n">
        <v>0</v>
      </c>
      <c r="T13" s="8" t="n">
        <v>0</v>
      </c>
      <c r="U13" s="8" t="n">
        <v>0</v>
      </c>
      <c r="V13" s="7">
        <f>O13-R13</f>
        <v/>
      </c>
      <c r="W13" s="7">
        <f>P13-S13</f>
        <v/>
      </c>
      <c r="X13" s="7">
        <f>W13-V13</f>
        <v/>
      </c>
      <c r="Y13" s="7" t="n">
        <v>262.52</v>
      </c>
      <c r="Z13" s="7" t="n">
        <v>153.53</v>
      </c>
      <c r="AA13" s="7">
        <f>Z13-Y13</f>
        <v/>
      </c>
      <c r="AB13" s="7">
        <f>O13+Y13</f>
        <v/>
      </c>
      <c r="AC13" s="7">
        <f>P13+Z13</f>
        <v/>
      </c>
      <c r="AD13" s="7">
        <f>AC13-AB13</f>
        <v/>
      </c>
      <c r="AE13" s="9">
        <f>IFERROR(ABS(G13-H13)*((D13+E13)/2)/(ABS(G13-H13)*((D13+E13)/2)+ABS(D13-E13)*((G13+H13)/2)),"")</f>
        <v/>
      </c>
      <c r="AF13" s="9">
        <f>IFERROR(ABS(D13-E13)*((G13+H13)/2)/(ABS(G13-H13)*((D13+E13)/2)+ABS(D13-E13)*((G13+H13)/2)),"")</f>
        <v/>
      </c>
    </row>
    <row r="14">
      <c r="A14" t="n">
        <v>11</v>
      </c>
      <c r="B14" s="5" t="inlineStr">
        <is>
          <t>Install new premium carpet pad</t>
        </is>
      </c>
      <c r="C14" s="5" t="inlineStr">
        <is>
          <t>New premium carpet pad</t>
        </is>
      </c>
      <c r="D14" t="n">
        <v>280</v>
      </c>
      <c r="E14" t="n">
        <v>130</v>
      </c>
      <c r="F14" s="6">
        <f>E14-D14</f>
        <v/>
      </c>
      <c r="G14" s="7" t="n">
        <v>2.86</v>
      </c>
      <c r="H14" s="7" t="n">
        <v>2.15</v>
      </c>
      <c r="I14" s="7">
        <f>H14-G14</f>
        <v/>
      </c>
      <c r="J14" s="7">
        <f>D14*G14</f>
        <v/>
      </c>
      <c r="K14" s="7">
        <f>E14*H14</f>
        <v/>
      </c>
      <c r="L14" s="7">
        <f>K14-J14</f>
        <v/>
      </c>
      <c r="M14" s="7" t="n">
        <v>66.81</v>
      </c>
      <c r="N14" s="7" t="n">
        <v>21.4</v>
      </c>
      <c r="O14" s="7">
        <f>J14+M14</f>
        <v/>
      </c>
      <c r="P14" s="7">
        <f>K14+N14</f>
        <v/>
      </c>
      <c r="Q14" s="7">
        <f>P14-O14</f>
        <v/>
      </c>
      <c r="R14" s="7" t="n">
        <v>0</v>
      </c>
      <c r="S14" s="7" t="n">
        <v>0</v>
      </c>
      <c r="T14" s="8" t="n">
        <v>0</v>
      </c>
      <c r="U14" s="8" t="n">
        <v>0</v>
      </c>
      <c r="V14" s="7">
        <f>O14-R14</f>
        <v/>
      </c>
      <c r="W14" s="7">
        <f>P14-S14</f>
        <v/>
      </c>
      <c r="X14" s="7">
        <f>W14-V14</f>
        <v/>
      </c>
      <c r="Y14" s="7" t="n">
        <v>82.09999999999999</v>
      </c>
      <c r="Z14" s="7" t="n">
        <v>41.86</v>
      </c>
      <c r="AA14" s="7">
        <f>Z14-Y14</f>
        <v/>
      </c>
      <c r="AB14" s="7">
        <f>O14+Y14</f>
        <v/>
      </c>
      <c r="AC14" s="7">
        <f>P14+Z14</f>
        <v/>
      </c>
      <c r="AD14" s="7">
        <f>AC14-AB14</f>
        <v/>
      </c>
      <c r="AE14" s="9">
        <f>IFERROR(ABS(G14-H14)*((D14+E14)/2)/(ABS(G14-H14)*((D14+E14)/2)+ABS(D14-E14)*((G14+H14)/2)),"")</f>
        <v/>
      </c>
      <c r="AF14" s="9">
        <f>IFERROR(ABS(D14-E14)*((G14+H14)/2)/(ABS(G14-H14)*((D14+E14)/2)+ABS(D14-E14)*((G14+H14)/2)),"")</f>
        <v/>
      </c>
    </row>
    <row r="15">
      <c r="A15" t="n">
        <v>12</v>
      </c>
      <c r="B15" s="5" t="inlineStr">
        <is>
          <t>Install new 3-1/4 in base trim</t>
        </is>
      </c>
      <c r="C15" s="5" t="inlineStr">
        <is>
          <t>New 3-1/4 in base trim</t>
        </is>
      </c>
      <c r="D15" t="n">
        <v>140</v>
      </c>
      <c r="E15" t="n">
        <v>87</v>
      </c>
      <c r="F15" s="6">
        <f>E15-D15</f>
        <v/>
      </c>
      <c r="G15" s="7" t="n">
        <v>6.806000000000001</v>
      </c>
      <c r="H15" s="7" t="n">
        <v>5.081609195402299</v>
      </c>
      <c r="I15" s="7">
        <f>H15-G15</f>
        <v/>
      </c>
      <c r="J15" s="7">
        <f>D15*G15</f>
        <v/>
      </c>
      <c r="K15" s="7">
        <f>E15*H15</f>
        <v/>
      </c>
      <c r="L15" s="7">
        <f>K15-J15</f>
        <v/>
      </c>
      <c r="M15" s="7" t="n">
        <v>73.44</v>
      </c>
      <c r="N15" s="7" t="n">
        <v>33.46</v>
      </c>
      <c r="O15" s="7">
        <f>J15+M15</f>
        <v/>
      </c>
      <c r="P15" s="7">
        <f>K15+N15</f>
        <v/>
      </c>
      <c r="Q15" s="7">
        <f>P15-O15</f>
        <v/>
      </c>
      <c r="R15" s="7" t="n">
        <v>0</v>
      </c>
      <c r="S15" s="7" t="n">
        <v>0</v>
      </c>
      <c r="T15" s="8" t="n">
        <v>0</v>
      </c>
      <c r="U15" s="8" t="n">
        <v>0</v>
      </c>
      <c r="V15" s="7">
        <f>O15-R15</f>
        <v/>
      </c>
      <c r="W15" s="7">
        <f>P15-S15</f>
        <v/>
      </c>
      <c r="X15" s="7">
        <f>W15-V15</f>
        <v/>
      </c>
      <c r="Y15" s="7" t="n">
        <v>124.88</v>
      </c>
      <c r="Z15" s="7" t="n">
        <v>55.4</v>
      </c>
      <c r="AA15" s="7">
        <f>Z15-Y15</f>
        <v/>
      </c>
      <c r="AB15" s="7">
        <f>O15+Y15</f>
        <v/>
      </c>
      <c r="AC15" s="7">
        <f>P15+Z15</f>
        <v/>
      </c>
      <c r="AD15" s="7">
        <f>AC15-AB15</f>
        <v/>
      </c>
      <c r="AE15" s="9">
        <f>IFERROR(ABS(G15-H15)*((D15+E15)/2)/(ABS(G15-H15)*((D15+E15)/2)+ABS(D15-E15)*((G15+H15)/2)),"")</f>
        <v/>
      </c>
      <c r="AF15" s="9">
        <f>IFERROR(ABS(D15-E15)*((G15+H15)/2)/(ABS(G15-H15)*((D15+E15)/2)+ABS(D15-E15)*((G15+H15)/2)),"")</f>
        <v/>
      </c>
    </row>
    <row r="16">
      <c r="A16" t="n">
        <v>13</v>
      </c>
      <c r="B16" s="5" t="inlineStr">
        <is>
          <t>General demo labor</t>
        </is>
      </c>
      <c r="C16" s="5" t="inlineStr">
        <is>
          <t>Demo labor</t>
        </is>
      </c>
      <c r="D16" t="n">
        <v>8</v>
      </c>
      <c r="E16" t="n">
        <v>3</v>
      </c>
      <c r="F16" s="6">
        <f>E16-D16</f>
        <v/>
      </c>
      <c r="G16" s="7" t="n">
        <v>84.17</v>
      </c>
      <c r="H16" s="7" t="n">
        <v>60.83000000000001</v>
      </c>
      <c r="I16" s="7">
        <f>H16-G16</f>
        <v/>
      </c>
      <c r="J16" s="7">
        <f>D16*G16</f>
        <v/>
      </c>
      <c r="K16" s="7">
        <f>E16*H16</f>
        <v/>
      </c>
      <c r="L16" s="7">
        <f>K16-J16</f>
        <v/>
      </c>
      <c r="M16" s="7" t="n">
        <v>1.97</v>
      </c>
      <c r="N16" s="7" t="n">
        <v>11.42</v>
      </c>
      <c r="O16" s="7">
        <f>J16+M16</f>
        <v/>
      </c>
      <c r="P16" s="7">
        <f>K16+N16</f>
        <v/>
      </c>
      <c r="Q16" s="7">
        <f>P16-O16</f>
        <v/>
      </c>
      <c r="R16" s="7" t="n">
        <v>0</v>
      </c>
      <c r="S16" s="7" t="n">
        <v>0</v>
      </c>
      <c r="T16" s="8" t="n">
        <v>0</v>
      </c>
      <c r="U16" s="8" t="n">
        <v>0</v>
      </c>
      <c r="V16" s="7">
        <f>O16-R16</f>
        <v/>
      </c>
      <c r="W16" s="7">
        <f>P16-S16</f>
        <v/>
      </c>
      <c r="X16" s="7">
        <f>W16-V16</f>
        <v/>
      </c>
      <c r="Y16" s="7" t="n">
        <v>69.14</v>
      </c>
      <c r="Z16" s="7" t="n">
        <v>23.57</v>
      </c>
      <c r="AA16" s="7">
        <f>Z16-Y16</f>
        <v/>
      </c>
      <c r="AB16" s="7">
        <f>O16+Y16</f>
        <v/>
      </c>
      <c r="AC16" s="7">
        <f>P16+Z16</f>
        <v/>
      </c>
      <c r="AD16" s="7">
        <f>AC16-AB16</f>
        <v/>
      </c>
      <c r="AE16" s="9">
        <f>IFERROR(ABS(G16-H16)*((D16+E16)/2)/(ABS(G16-H16)*((D16+E16)/2)+ABS(D16-E16)*((G16+H16)/2)),"")</f>
        <v/>
      </c>
      <c r="AF16" s="9">
        <f>IFERROR(ABS(D16-E16)*((G16+H16)/2)/(ABS(G16-H16)*((D16+E16)/2)+ABS(D16-E16)*((G16+H16)/2)),"")</f>
        <v/>
      </c>
    </row>
    <row r="17">
      <c r="A17" t="n">
        <v>14</v>
      </c>
      <c r="B17" s="5" t="inlineStr">
        <is>
          <t>Install 1/2 in wallboard</t>
        </is>
      </c>
      <c r="C17" s="5" t="inlineStr">
        <is>
          <t>New 1/2 in wallboard</t>
        </is>
      </c>
      <c r="D17" t="n">
        <v>100</v>
      </c>
      <c r="E17" t="n">
        <v>55</v>
      </c>
      <c r="F17" s="6">
        <f>E17-D17</f>
        <v/>
      </c>
      <c r="G17" s="7" t="n">
        <v>7.99</v>
      </c>
      <c r="H17" s="7" t="n">
        <v>5.94</v>
      </c>
      <c r="I17" s="7">
        <f>H17-G17</f>
        <v/>
      </c>
      <c r="J17" s="7">
        <f>D17*G17</f>
        <v/>
      </c>
      <c r="K17" s="7">
        <f>E17*H17</f>
        <v/>
      </c>
      <c r="L17" s="7">
        <f>K17-J17</f>
        <v/>
      </c>
      <c r="M17" s="7" t="n">
        <v>61.61</v>
      </c>
      <c r="N17" s="7" t="n">
        <v>22.22</v>
      </c>
      <c r="O17" s="7">
        <f>J17+M17</f>
        <v/>
      </c>
      <c r="P17" s="7">
        <f>K17+N17</f>
        <v/>
      </c>
      <c r="Q17" s="7">
        <f>P17-O17</f>
        <v/>
      </c>
      <c r="R17" s="7" t="n">
        <v>0</v>
      </c>
      <c r="S17" s="7" t="n">
        <v>0</v>
      </c>
      <c r="T17" s="8" t="n">
        <v>0</v>
      </c>
      <c r="U17" s="8" t="n">
        <v>0</v>
      </c>
      <c r="V17" s="7">
        <f>O17-R17</f>
        <v/>
      </c>
      <c r="W17" s="7">
        <f>P17-S17</f>
        <v/>
      </c>
      <c r="X17" s="7">
        <f>W17-V17</f>
        <v/>
      </c>
      <c r="Y17" s="7" t="n">
        <v>80.04000000000001</v>
      </c>
      <c r="Z17" s="7" t="n">
        <v>45.23</v>
      </c>
      <c r="AA17" s="7">
        <f>Z17-Y17</f>
        <v/>
      </c>
      <c r="AB17" s="7">
        <f>O17+Y17</f>
        <v/>
      </c>
      <c r="AC17" s="7">
        <f>P17+Z17</f>
        <v/>
      </c>
      <c r="AD17" s="7">
        <f>AC17-AB17</f>
        <v/>
      </c>
      <c r="AE17" s="9">
        <f>IFERROR(ABS(G17-H17)*((D17+E17)/2)/(ABS(G17-H17)*((D17+E17)/2)+ABS(D17-E17)*((G17+H17)/2)),"")</f>
        <v/>
      </c>
      <c r="AF17" s="9">
        <f>IFERROR(ABS(D17-E17)*((G17+H17)/2)/(ABS(G17-H17)*((D17+E17)/2)+ABS(D17-E17)*((G17+H17)/2)),"")</f>
        <v/>
      </c>
    </row>
    <row r="18">
      <c r="A18" t="n">
        <v>15</v>
      </c>
      <c r="B18" s="5" t="inlineStr">
        <is>
          <t>Tear out premium carpet</t>
        </is>
      </c>
      <c r="C18" s="5" t="inlineStr">
        <is>
          <t>Remove premium carpet</t>
        </is>
      </c>
      <c r="D18" t="n">
        <v>280</v>
      </c>
      <c r="E18" t="n">
        <v>130</v>
      </c>
      <c r="F18" s="6">
        <f>E18-D18</f>
        <v/>
      </c>
      <c r="G18" s="7" t="n">
        <v>2.23</v>
      </c>
      <c r="H18" s="7" t="n">
        <v>1.62</v>
      </c>
      <c r="I18" s="7">
        <f>H18-G18</f>
        <v/>
      </c>
      <c r="J18" s="7">
        <f>D18*G18</f>
        <v/>
      </c>
      <c r="K18" s="7">
        <f>E18*H18</f>
        <v/>
      </c>
      <c r="L18" s="7">
        <f>K18-J18</f>
        <v/>
      </c>
      <c r="M18" s="7" t="n">
        <v>42.55</v>
      </c>
      <c r="N18" s="7" t="n">
        <v>16.45</v>
      </c>
      <c r="O18" s="7">
        <f>J18+M18</f>
        <v/>
      </c>
      <c r="P18" s="7">
        <f>K18+N18</f>
        <v/>
      </c>
      <c r="Q18" s="7">
        <f>P18-O18</f>
        <v/>
      </c>
      <c r="R18" s="7" t="n">
        <v>0</v>
      </c>
      <c r="S18" s="7" t="n">
        <v>0</v>
      </c>
      <c r="T18" s="8" t="n">
        <v>0</v>
      </c>
      <c r="U18" s="8" t="n">
        <v>0</v>
      </c>
      <c r="V18" s="7">
        <f>O18-R18</f>
        <v/>
      </c>
      <c r="W18" s="7">
        <f>P18-S18</f>
        <v/>
      </c>
      <c r="X18" s="7">
        <f>W18-V18</f>
        <v/>
      </c>
      <c r="Y18" s="7" t="n">
        <v>62.15</v>
      </c>
      <c r="Z18" s="7" t="n">
        <v>31.26</v>
      </c>
      <c r="AA18" s="7">
        <f>Z18-Y18</f>
        <v/>
      </c>
      <c r="AB18" s="7">
        <f>O18+Y18</f>
        <v/>
      </c>
      <c r="AC18" s="7">
        <f>P18+Z18</f>
        <v/>
      </c>
      <c r="AD18" s="7">
        <f>AC18-AB18</f>
        <v/>
      </c>
      <c r="AE18" s="9">
        <f>IFERROR(ABS(G18-H18)*((D18+E18)/2)/(ABS(G18-H18)*((D18+E18)/2)+ABS(D18-E18)*((G18+H18)/2)),"")</f>
        <v/>
      </c>
      <c r="AF18" s="9">
        <f>IFERROR(ABS(D18-E18)*((G18+H18)/2)/(ABS(G18-H18)*((D18+E18)/2)+ABS(D18-E18)*((G18+H18)/2)),"")</f>
        <v/>
      </c>
    </row>
    <row r="19">
      <c r="A19" t="n">
        <v>16</v>
      </c>
      <c r="B19" s="5" t="inlineStr">
        <is>
          <t>Install 5/8 in wallboard</t>
        </is>
      </c>
      <c r="C19" s="5" t="inlineStr">
        <is>
          <t>New 5/8 in wallboard</t>
        </is>
      </c>
      <c r="D19" t="n">
        <v>75</v>
      </c>
      <c r="E19" t="n">
        <v>35</v>
      </c>
      <c r="F19" s="6">
        <f>E19-D19</f>
        <v/>
      </c>
      <c r="G19" s="7" t="n">
        <v>8.369999999999999</v>
      </c>
      <c r="H19" s="7" t="n">
        <v>6.33</v>
      </c>
      <c r="I19" s="7">
        <f>H19-G19</f>
        <v/>
      </c>
      <c r="J19" s="7">
        <f>D19*G19</f>
        <v/>
      </c>
      <c r="K19" s="7">
        <f>E19*H19</f>
        <v/>
      </c>
      <c r="L19" s="7">
        <f>K19-J19</f>
        <v/>
      </c>
      <c r="M19" s="7" t="n">
        <v>47.12</v>
      </c>
      <c r="N19" s="7" t="n">
        <v>19.52</v>
      </c>
      <c r="O19" s="7">
        <f>J19+M19</f>
        <v/>
      </c>
      <c r="P19" s="7">
        <f>K19+N19</f>
        <v/>
      </c>
      <c r="Q19" s="7">
        <f>P19-O19</f>
        <v/>
      </c>
      <c r="R19" s="7" t="n">
        <v>0</v>
      </c>
      <c r="S19" s="7" t="n">
        <v>0</v>
      </c>
      <c r="T19" s="8" t="n">
        <v>0</v>
      </c>
      <c r="U19" s="8" t="n">
        <v>0</v>
      </c>
      <c r="V19" s="7">
        <f>O19-R19</f>
        <v/>
      </c>
      <c r="W19" s="7">
        <f>P19-S19</f>
        <v/>
      </c>
      <c r="X19" s="7">
        <f>W19-V19</f>
        <v/>
      </c>
      <c r="Y19" s="7" t="n">
        <v>73.23</v>
      </c>
      <c r="Z19" s="7" t="n">
        <v>30.77</v>
      </c>
      <c r="AA19" s="7">
        <f>Z19-Y19</f>
        <v/>
      </c>
      <c r="AB19" s="7">
        <f>O19+Y19</f>
        <v/>
      </c>
      <c r="AC19" s="7">
        <f>P19+Z19</f>
        <v/>
      </c>
      <c r="AD19" s="7">
        <f>AC19-AB19</f>
        <v/>
      </c>
      <c r="AE19" s="9">
        <f>IFERROR(ABS(G19-H19)*((D19+E19)/2)/(ABS(G19-H19)*((D19+E19)/2)+ABS(D19-E19)*((G19+H19)/2)),"")</f>
        <v/>
      </c>
      <c r="AF19" s="9">
        <f>IFERROR(ABS(D19-E19)*((G19+H19)/2)/(ABS(G19-H19)*((D19+E19)/2)+ABS(D19-E19)*((G19+H19)/2)),"")</f>
        <v/>
      </c>
    </row>
    <row r="20">
      <c r="A20" t="n">
        <v>17</v>
      </c>
      <c r="B20" s="5" t="inlineStr">
        <is>
          <t>Install 1/2 in OSB underlayment</t>
        </is>
      </c>
      <c r="C20" s="5" t="inlineStr">
        <is>
          <t>New 1/2 in OSB underlayment</t>
        </is>
      </c>
      <c r="D20" t="n">
        <v>120</v>
      </c>
      <c r="E20" t="n">
        <v>80</v>
      </c>
      <c r="F20" s="6">
        <f>E20-D20</f>
        <v/>
      </c>
      <c r="G20" s="7" t="n">
        <v>7.98</v>
      </c>
      <c r="H20" s="7" t="n">
        <v>7.82</v>
      </c>
      <c r="I20" s="7">
        <f>H20-G20</f>
        <v/>
      </c>
      <c r="J20" s="7">
        <f>D20*G20</f>
        <v/>
      </c>
      <c r="K20" s="7">
        <f>E20*H20</f>
        <v/>
      </c>
      <c r="L20" s="7">
        <f>K20-J20</f>
        <v/>
      </c>
      <c r="M20" s="7" t="n">
        <v>71.38</v>
      </c>
      <c r="N20" s="7" t="n">
        <v>49.84</v>
      </c>
      <c r="O20" s="7">
        <f>J20+M20</f>
        <v/>
      </c>
      <c r="P20" s="7">
        <f>K20+N20</f>
        <v/>
      </c>
      <c r="Q20" s="7">
        <f>P20-O20</f>
        <v/>
      </c>
      <c r="R20" s="7" t="n">
        <v>0</v>
      </c>
      <c r="S20" s="7" t="n">
        <v>0</v>
      </c>
      <c r="T20" s="8" t="n">
        <v>0</v>
      </c>
      <c r="U20" s="8" t="n">
        <v>0</v>
      </c>
      <c r="V20" s="7">
        <f>O20-R20</f>
        <v/>
      </c>
      <c r="W20" s="7">
        <f>P20-S20</f>
        <v/>
      </c>
      <c r="X20" s="7">
        <f>W20-V20</f>
        <v/>
      </c>
      <c r="Y20" s="7" t="n">
        <v>126.03</v>
      </c>
      <c r="Z20" s="7" t="n">
        <v>77.41</v>
      </c>
      <c r="AA20" s="7">
        <f>Z20-Y20</f>
        <v/>
      </c>
      <c r="AB20" s="7">
        <f>O20+Y20</f>
        <v/>
      </c>
      <c r="AC20" s="7">
        <f>P20+Z20</f>
        <v/>
      </c>
      <c r="AD20" s="7">
        <f>AC20-AB20</f>
        <v/>
      </c>
      <c r="AE20" s="9">
        <f>IFERROR(ABS(G20-H20)*((D20+E20)/2)/(ABS(G20-H20)*((D20+E20)/2)+ABS(D20-E20)*((G20+H20)/2)),"")</f>
        <v/>
      </c>
      <c r="AF20" s="9">
        <f>IFERROR(ABS(D20-E20)*((G20+H20)/2)/(ABS(G20-H20)*((D20+E20)/2)+ABS(D20-E20)*((G20+H20)/2)),"")</f>
        <v/>
      </c>
    </row>
    <row r="21">
      <c r="A21" t="n">
        <v>18</v>
      </c>
      <c r="B21" s="5" t="inlineStr">
        <is>
          <t>Install outer wall insulation</t>
        </is>
      </c>
      <c r="C21" s="5" t="inlineStr">
        <is>
          <t>New outer wall insulation</t>
        </is>
      </c>
      <c r="D21" t="n">
        <v>126</v>
      </c>
      <c r="E21" t="n">
        <v>50</v>
      </c>
      <c r="F21" s="6">
        <f>E21-D21</f>
        <v/>
      </c>
      <c r="G21" s="7" t="n">
        <v>3.323333333333333</v>
      </c>
      <c r="H21" s="7" t="n">
        <v>2.35</v>
      </c>
      <c r="I21" s="7">
        <f>H21-G21</f>
        <v/>
      </c>
      <c r="J21" s="7">
        <f>D21*G21</f>
        <v/>
      </c>
      <c r="K21" s="7">
        <f>E21*H21</f>
        <v/>
      </c>
      <c r="L21" s="7">
        <f>K21-J21</f>
        <v/>
      </c>
      <c r="M21" s="7" t="n">
        <v>32.1</v>
      </c>
      <c r="N21" s="7" t="n">
        <v>8.1</v>
      </c>
      <c r="O21" s="7">
        <f>J21+M21</f>
        <v/>
      </c>
      <c r="P21" s="7">
        <f>K21+N21</f>
        <v/>
      </c>
      <c r="Q21" s="7">
        <f>P21-O21</f>
        <v/>
      </c>
      <c r="R21" s="7" t="n">
        <v>0</v>
      </c>
      <c r="S21" s="7" t="n">
        <v>0</v>
      </c>
      <c r="T21" s="8" t="n">
        <v>0</v>
      </c>
      <c r="U21" s="8" t="n">
        <v>0</v>
      </c>
      <c r="V21" s="7">
        <f>O21-R21</f>
        <v/>
      </c>
      <c r="W21" s="7">
        <f>P21-S21</f>
        <v/>
      </c>
      <c r="X21" s="7">
        <f>W21-V21</f>
        <v/>
      </c>
      <c r="Y21" s="7" t="n">
        <v>55.74</v>
      </c>
      <c r="Z21" s="7" t="n">
        <v>16.25</v>
      </c>
      <c r="AA21" s="7">
        <f>Z21-Y21</f>
        <v/>
      </c>
      <c r="AB21" s="7">
        <f>O21+Y21</f>
        <v/>
      </c>
      <c r="AC21" s="7">
        <f>P21+Z21</f>
        <v/>
      </c>
      <c r="AD21" s="7">
        <f>AC21-AB21</f>
        <v/>
      </c>
      <c r="AE21" s="9">
        <f>IFERROR(ABS(G21-H21)*((D21+E21)/2)/(ABS(G21-H21)*((D21+E21)/2)+ABS(D21-E21)*((G21+H21)/2)),"")</f>
        <v/>
      </c>
      <c r="AF21" s="9">
        <f>IFERROR(ABS(D21-E21)*((G21+H21)/2)/(ABS(G21-H21)*((D21+E21)/2)+ABS(D21-E21)*((G21+H21)/2)),"")</f>
        <v/>
      </c>
    </row>
    <row r="22">
      <c r="A22" t="n">
        <v>19</v>
      </c>
      <c r="B22" s="5" t="inlineStr">
        <is>
          <t>Debris haul - truck</t>
        </is>
      </c>
      <c r="C22" s="5" t="inlineStr">
        <is>
          <t>Debris haul - truck</t>
        </is>
      </c>
      <c r="D22" t="n">
        <v>2</v>
      </c>
      <c r="E22" t="n">
        <v>1</v>
      </c>
      <c r="F22" s="6">
        <f>E22-D22</f>
        <v/>
      </c>
      <c r="G22" s="7" t="n">
        <v>221.5</v>
      </c>
      <c r="H22" s="7" t="n">
        <v>167.15</v>
      </c>
      <c r="I22" s="7">
        <f>H22-G22</f>
        <v/>
      </c>
      <c r="J22" s="7">
        <f>D22*G22</f>
        <v/>
      </c>
      <c r="K22" s="7">
        <f>E22*H22</f>
        <v/>
      </c>
      <c r="L22" s="7">
        <f>K22-J22</f>
        <v/>
      </c>
      <c r="M22" s="7" t="n">
        <v>38.06</v>
      </c>
      <c r="N22" s="7" t="n">
        <v>10.32</v>
      </c>
      <c r="O22" s="7">
        <f>J22+M22</f>
        <v/>
      </c>
      <c r="P22" s="7">
        <f>K22+N22</f>
        <v/>
      </c>
      <c r="Q22" s="7">
        <f>P22-O22</f>
        <v/>
      </c>
      <c r="R22" s="7" t="n">
        <v>0</v>
      </c>
      <c r="S22" s="7" t="n">
        <v>0</v>
      </c>
      <c r="T22" s="8" t="n">
        <v>0</v>
      </c>
      <c r="U22" s="8" t="n">
        <v>0</v>
      </c>
      <c r="V22" s="7">
        <f>O22-R22</f>
        <v/>
      </c>
      <c r="W22" s="7">
        <f>P22-S22</f>
        <v/>
      </c>
      <c r="X22" s="7">
        <f>W22-V22</f>
        <v/>
      </c>
      <c r="Y22" s="7" t="n">
        <v>52.77</v>
      </c>
      <c r="Z22" s="7" t="n">
        <v>25.52</v>
      </c>
      <c r="AA22" s="7">
        <f>Z22-Y22</f>
        <v/>
      </c>
      <c r="AB22" s="7">
        <f>O22+Y22</f>
        <v/>
      </c>
      <c r="AC22" s="7">
        <f>P22+Z22</f>
        <v/>
      </c>
      <c r="AD22" s="7">
        <f>AC22-AB22</f>
        <v/>
      </c>
      <c r="AE22" s="9">
        <f>IFERROR(ABS(G22-H22)*((D22+E22)/2)/(ABS(G22-H22)*((D22+E22)/2)+ABS(D22-E22)*((G22+H22)/2)),"")</f>
        <v/>
      </c>
      <c r="AF22" s="9">
        <f>IFERROR(ABS(D22-E22)*((G22+H22)/2)/(ABS(G22-H22)*((D22+E22)/2)+ABS(D22-E22)*((G22+H22)/2)),"")</f>
        <v/>
      </c>
    </row>
    <row r="23">
      <c r="A23" t="n">
        <v>20</v>
      </c>
      <c r="B23" s="5" t="inlineStr">
        <is>
          <t>Tear out premium carpet pad</t>
        </is>
      </c>
      <c r="C23" s="5" t="inlineStr">
        <is>
          <t>Remove premium carpet pad</t>
        </is>
      </c>
      <c r="D23" t="n">
        <v>280</v>
      </c>
      <c r="E23" t="n">
        <v>130</v>
      </c>
      <c r="F23" s="6">
        <f>E23-D23</f>
        <v/>
      </c>
      <c r="G23" s="7" t="n">
        <v>1.31</v>
      </c>
      <c r="H23" s="7" t="n">
        <v>0.96</v>
      </c>
      <c r="I23" s="7">
        <f>H23-G23</f>
        <v/>
      </c>
      <c r="J23" s="7">
        <f>D23*G23</f>
        <v/>
      </c>
      <c r="K23" s="7">
        <f>E23*H23</f>
        <v/>
      </c>
      <c r="L23" s="7">
        <f>K23-J23</f>
        <v/>
      </c>
      <c r="M23" s="7" t="n">
        <v>33.3</v>
      </c>
      <c r="N23" s="7" t="n">
        <v>9.5</v>
      </c>
      <c r="O23" s="7">
        <f>J23+M23</f>
        <v/>
      </c>
      <c r="P23" s="7">
        <f>K23+N23</f>
        <v/>
      </c>
      <c r="Q23" s="7">
        <f>P23-O23</f>
        <v/>
      </c>
      <c r="R23" s="7" t="n">
        <v>0</v>
      </c>
      <c r="S23" s="7" t="n">
        <v>0</v>
      </c>
      <c r="T23" s="8" t="n">
        <v>0</v>
      </c>
      <c r="U23" s="8" t="n">
        <v>0</v>
      </c>
      <c r="V23" s="7">
        <f>O23-R23</f>
        <v/>
      </c>
      <c r="W23" s="7">
        <f>P23-S23</f>
        <v/>
      </c>
      <c r="X23" s="7">
        <f>W23-V23</f>
        <v/>
      </c>
      <c r="Y23" s="7" t="n">
        <v>39.85</v>
      </c>
      <c r="Z23" s="7" t="n">
        <v>19.77</v>
      </c>
      <c r="AA23" s="7">
        <f>Z23-Y23</f>
        <v/>
      </c>
      <c r="AB23" s="7">
        <f>O23+Y23</f>
        <v/>
      </c>
      <c r="AC23" s="7">
        <f>P23+Z23</f>
        <v/>
      </c>
      <c r="AD23" s="7">
        <f>AC23-AB23</f>
        <v/>
      </c>
      <c r="AE23" s="9">
        <f>IFERROR(ABS(G23-H23)*((D23+E23)/2)/(ABS(G23-H23)*((D23+E23)/2)+ABS(D23-E23)*((G23+H23)/2)),"")</f>
        <v/>
      </c>
      <c r="AF23" s="9">
        <f>IFERROR(ABS(D23-E23)*((G23+H23)/2)/(ABS(G23-H23)*((D23+E23)/2)+ABS(D23-E23)*((G23+H23)/2)),"")</f>
        <v/>
      </c>
    </row>
    <row r="24">
      <c r="A24" t="n">
        <v>21</v>
      </c>
      <c r="B24" s="5" t="inlineStr">
        <is>
          <t>Tear out solid countertop</t>
        </is>
      </c>
      <c r="C24" s="5" t="inlineStr">
        <is>
          <t>Remove solid countertop</t>
        </is>
      </c>
      <c r="D24" t="n">
        <v>40</v>
      </c>
      <c r="E24" t="n">
        <v>32</v>
      </c>
      <c r="F24" s="6">
        <f>E24-D24</f>
        <v/>
      </c>
      <c r="G24" s="7" t="n">
        <v>13.8</v>
      </c>
      <c r="H24" s="7" t="n">
        <v>10.19</v>
      </c>
      <c r="I24" s="7">
        <f>H24-G24</f>
        <v/>
      </c>
      <c r="J24" s="7">
        <f>D24*G24</f>
        <v/>
      </c>
      <c r="K24" s="7">
        <f>E24*H24</f>
        <v/>
      </c>
      <c r="L24" s="7">
        <f>K24-J24</f>
        <v/>
      </c>
      <c r="M24" s="7" t="n">
        <v>35.82</v>
      </c>
      <c r="N24" s="7" t="n">
        <v>27.31</v>
      </c>
      <c r="O24" s="7">
        <f>J24+M24</f>
        <v/>
      </c>
      <c r="P24" s="7">
        <f>K24+N24</f>
        <v/>
      </c>
      <c r="Q24" s="7">
        <f>P24-O24</f>
        <v/>
      </c>
      <c r="R24" s="7" t="n">
        <v>0</v>
      </c>
      <c r="S24" s="7" t="n">
        <v>0</v>
      </c>
      <c r="T24" s="8" t="n">
        <v>0</v>
      </c>
      <c r="U24" s="8" t="n">
        <v>0</v>
      </c>
      <c r="V24" s="7">
        <f>O24-R24</f>
        <v/>
      </c>
      <c r="W24" s="7">
        <f>P24-S24</f>
        <v/>
      </c>
      <c r="X24" s="7">
        <f>W24-V24</f>
        <v/>
      </c>
      <c r="Y24" s="7" t="n">
        <v>60.42</v>
      </c>
      <c r="Z24" s="7" t="n">
        <v>40.87</v>
      </c>
      <c r="AA24" s="7">
        <f>Z24-Y24</f>
        <v/>
      </c>
      <c r="AB24" s="7">
        <f>O24+Y24</f>
        <v/>
      </c>
      <c r="AC24" s="7">
        <f>P24+Z24</f>
        <v/>
      </c>
      <c r="AD24" s="7">
        <f>AC24-AB24</f>
        <v/>
      </c>
      <c r="AE24" s="9">
        <f>IFERROR(ABS(G24-H24)*((D24+E24)/2)/(ABS(G24-H24)*((D24+E24)/2)+ABS(D24-E24)*((G24+H24)/2)),"")</f>
        <v/>
      </c>
      <c r="AF24" s="9">
        <f>IFERROR(ABS(D24-E24)*((G24+H24)/2)/(ABS(G24-H24)*((D24+E24)/2)+ABS(D24-E24)*((G24+H24)/2)),"")</f>
        <v/>
      </c>
    </row>
    <row r="25">
      <c r="A25" t="n">
        <v>22</v>
      </c>
      <c r="B25" s="5" t="inlineStr">
        <is>
          <t>Anti-microbial treatment - surfaces</t>
        </is>
      </c>
      <c r="C25" s="5" t="inlineStr">
        <is>
          <t>Antimicrobial application - surfaces</t>
        </is>
      </c>
      <c r="D25" t="n">
        <v>680</v>
      </c>
      <c r="E25" t="n">
        <v>400</v>
      </c>
      <c r="F25" s="6">
        <f>E25-D25</f>
        <v/>
      </c>
      <c r="G25" s="7" t="n">
        <v>0.77</v>
      </c>
      <c r="H25" s="7" t="n">
        <v>0.75</v>
      </c>
      <c r="I25" s="7">
        <f>H25-G25</f>
        <v/>
      </c>
      <c r="J25" s="7">
        <f>D25*G25</f>
        <v/>
      </c>
      <c r="K25" s="7">
        <f>E25*H25</f>
        <v/>
      </c>
      <c r="L25" s="7">
        <f>K25-J25</f>
        <v/>
      </c>
      <c r="M25" s="7" t="n">
        <v>35.79</v>
      </c>
      <c r="N25" s="7" t="n">
        <v>19.98</v>
      </c>
      <c r="O25" s="7">
        <f>J25+M25</f>
        <v/>
      </c>
      <c r="P25" s="7">
        <f>K25+N25</f>
        <v/>
      </c>
      <c r="Q25" s="7">
        <f>P25-O25</f>
        <v/>
      </c>
      <c r="R25" s="7" t="n">
        <v>0</v>
      </c>
      <c r="S25" s="7" t="n">
        <v>0</v>
      </c>
      <c r="T25" s="8" t="n">
        <v>0</v>
      </c>
      <c r="U25" s="8" t="n">
        <v>0</v>
      </c>
      <c r="V25" s="7">
        <f>O25-R25</f>
        <v/>
      </c>
      <c r="W25" s="7">
        <f>P25-S25</f>
        <v/>
      </c>
      <c r="X25" s="7">
        <f>W25-V25</f>
        <v/>
      </c>
      <c r="Y25" s="7" t="n">
        <v>67.45</v>
      </c>
      <c r="Z25" s="7" t="n">
        <v>40.61</v>
      </c>
      <c r="AA25" s="7">
        <f>Z25-Y25</f>
        <v/>
      </c>
      <c r="AB25" s="7">
        <f>O25+Y25</f>
        <v/>
      </c>
      <c r="AC25" s="7">
        <f>P25+Z25</f>
        <v/>
      </c>
      <c r="AD25" s="7">
        <f>AC25-AB25</f>
        <v/>
      </c>
      <c r="AE25" s="9">
        <f>IFERROR(ABS(G25-H25)*((D25+E25)/2)/(ABS(G25-H25)*((D25+E25)/2)+ABS(D25-E25)*((G25+H25)/2)),"")</f>
        <v/>
      </c>
      <c r="AF25" s="9">
        <f>IFERROR(ABS(D25-E25)*((G25+H25)/2)/(ABS(G25-H25)*((D25+E25)/2)+ABS(D25-E25)*((G25+H25)/2)),"")</f>
        <v/>
      </c>
    </row>
    <row r="26">
      <c r="A26" t="n">
        <v>23</v>
      </c>
      <c r="B26" s="5" t="inlineStr">
        <is>
          <t>Base trim - 2 coat paint</t>
        </is>
      </c>
      <c r="C26" s="5" t="inlineStr">
        <is>
          <t>Paint base trim - 2 coats</t>
        </is>
      </c>
      <c r="D26" t="n">
        <v>140</v>
      </c>
      <c r="E26" t="n">
        <v>87</v>
      </c>
      <c r="F26" s="6">
        <f>E26-D26</f>
        <v/>
      </c>
      <c r="G26" s="7" t="n">
        <v>2.756</v>
      </c>
      <c r="H26" s="7" t="n">
        <v>2.114252873563218</v>
      </c>
      <c r="I26" s="7">
        <f>H26-G26</f>
        <v/>
      </c>
      <c r="J26" s="7">
        <f>D26*G26</f>
        <v/>
      </c>
      <c r="K26" s="7">
        <f>E26*H26</f>
        <v/>
      </c>
      <c r="L26" s="7">
        <f>K26-J26</f>
        <v/>
      </c>
      <c r="M26" s="7" t="n">
        <v>29.36</v>
      </c>
      <c r="N26" s="7" t="n">
        <v>12.74</v>
      </c>
      <c r="O26" s="7">
        <f>J26+M26</f>
        <v/>
      </c>
      <c r="P26" s="7">
        <f>K26+N26</f>
        <v/>
      </c>
      <c r="Q26" s="7">
        <f>P26-O26</f>
        <v/>
      </c>
      <c r="R26" s="7" t="n">
        <v>0</v>
      </c>
      <c r="S26" s="7" t="n">
        <v>0</v>
      </c>
      <c r="T26" s="8" t="n">
        <v>0</v>
      </c>
      <c r="U26" s="8" t="n">
        <v>0</v>
      </c>
      <c r="V26" s="7">
        <f>O26-R26</f>
        <v/>
      </c>
      <c r="W26" s="7">
        <f>P26-S26</f>
        <v/>
      </c>
      <c r="X26" s="7">
        <f>W26-V26</f>
        <v/>
      </c>
      <c r="Y26" s="7" t="n">
        <v>41.9</v>
      </c>
      <c r="Z26" s="7" t="n">
        <v>21.06</v>
      </c>
      <c r="AA26" s="7">
        <f>Z26-Y26</f>
        <v/>
      </c>
      <c r="AB26" s="7">
        <f>O26+Y26</f>
        <v/>
      </c>
      <c r="AC26" s="7">
        <f>P26+Z26</f>
        <v/>
      </c>
      <c r="AD26" s="7">
        <f>AC26-AB26</f>
        <v/>
      </c>
      <c r="AE26" s="9">
        <f>IFERROR(ABS(G26-H26)*((D26+E26)/2)/(ABS(G26-H26)*((D26+E26)/2)+ABS(D26-E26)*((G26+H26)/2)),"")</f>
        <v/>
      </c>
      <c r="AF26" s="9">
        <f>IFERROR(ABS(D26-E26)*((G26+H26)/2)/(ABS(G26-H26)*((D26+E26)/2)+ABS(D26-E26)*((G26+H26)/2)),"")</f>
        <v/>
      </c>
    </row>
    <row r="27">
      <c r="A27" t="n">
        <v>24</v>
      </c>
      <c r="B27" s="5" t="inlineStr">
        <is>
          <t>Tear out 3-1/4 in base trim</t>
        </is>
      </c>
      <c r="C27" s="5" t="inlineStr">
        <is>
          <t>Remove 3-1/4 in base trim</t>
        </is>
      </c>
      <c r="D27" t="n">
        <v>140</v>
      </c>
      <c r="E27" t="n">
        <v>87</v>
      </c>
      <c r="F27" s="6">
        <f>E27-D27</f>
        <v/>
      </c>
      <c r="G27" s="7" t="n">
        <v>2.323</v>
      </c>
      <c r="H27" s="7" t="n">
        <v>1.71632183908046</v>
      </c>
      <c r="I27" s="7">
        <f>H27-G27</f>
        <v/>
      </c>
      <c r="J27" s="7">
        <f>D27*G27</f>
        <v/>
      </c>
      <c r="K27" s="7">
        <f>E27*H27</f>
        <v/>
      </c>
      <c r="L27" s="7">
        <f>K27-J27</f>
        <v/>
      </c>
      <c r="M27" s="7" t="n">
        <v>22.22</v>
      </c>
      <c r="N27" s="7" t="n">
        <v>9.470000000000001</v>
      </c>
      <c r="O27" s="7">
        <f>J27+M27</f>
        <v/>
      </c>
      <c r="P27" s="7">
        <f>K27+N27</f>
        <v/>
      </c>
      <c r="Q27" s="7">
        <f>P27-O27</f>
        <v/>
      </c>
      <c r="R27" s="7" t="n">
        <v>0</v>
      </c>
      <c r="S27" s="7" t="n">
        <v>0</v>
      </c>
      <c r="T27" s="8" t="n">
        <v>0</v>
      </c>
      <c r="U27" s="8" t="n">
        <v>0</v>
      </c>
      <c r="V27" s="7">
        <f>O27-R27</f>
        <v/>
      </c>
      <c r="W27" s="7">
        <f>P27-S27</f>
        <v/>
      </c>
      <c r="X27" s="7">
        <f>W27-V27</f>
        <v/>
      </c>
      <c r="Y27" s="7" t="n">
        <v>38.07</v>
      </c>
      <c r="Z27" s="7" t="n">
        <v>20.01</v>
      </c>
      <c r="AA27" s="7">
        <f>Z27-Y27</f>
        <v/>
      </c>
      <c r="AB27" s="7">
        <f>O27+Y27</f>
        <v/>
      </c>
      <c r="AC27" s="7">
        <f>P27+Z27</f>
        <v/>
      </c>
      <c r="AD27" s="7">
        <f>AC27-AB27</f>
        <v/>
      </c>
      <c r="AE27" s="9">
        <f>IFERROR(ABS(G27-H27)*((D27+E27)/2)/(ABS(G27-H27)*((D27+E27)/2)+ABS(D27-E27)*((G27+H27)/2)),"")</f>
        <v/>
      </c>
      <c r="AF27" s="9">
        <f>IFERROR(ABS(D27-E27)*((G27+H27)/2)/(ABS(G27-H27)*((D27+E27)/2)+ABS(D27-E27)*((G27+H27)/2)),"")</f>
        <v/>
      </c>
    </row>
    <row r="28">
      <c r="A28" t="n">
        <v>25</v>
      </c>
      <c r="B28" s="5" t="inlineStr">
        <is>
          <t>Dehumidifier rental - per day</t>
        </is>
      </c>
      <c r="C28" s="5" t="inlineStr">
        <is>
          <t>Dehumidifier daily charge</t>
        </is>
      </c>
      <c r="D28" t="n">
        <v>6</v>
      </c>
      <c r="E28" t="n">
        <v>4</v>
      </c>
      <c r="F28" s="6">
        <f>E28-D28</f>
        <v/>
      </c>
      <c r="G28" s="7" t="n">
        <v>80.48999999999998</v>
      </c>
      <c r="H28" s="7" t="n">
        <v>79.61</v>
      </c>
      <c r="I28" s="7">
        <f>H28-G28</f>
        <v/>
      </c>
      <c r="J28" s="7">
        <f>D28*G28</f>
        <v/>
      </c>
      <c r="K28" s="7">
        <f>E28*H28</f>
        <v/>
      </c>
      <c r="L28" s="7">
        <f>K28-J28</f>
        <v/>
      </c>
      <c r="M28" s="7" t="n">
        <v>31.73</v>
      </c>
      <c r="N28" s="7" t="n">
        <v>21.2</v>
      </c>
      <c r="O28" s="7">
        <f>J28+M28</f>
        <v/>
      </c>
      <c r="P28" s="7">
        <f>K28+N28</f>
        <v/>
      </c>
      <c r="Q28" s="7">
        <f>P28-O28</f>
        <v/>
      </c>
      <c r="R28" s="7" t="n">
        <v>0</v>
      </c>
      <c r="S28" s="7" t="n">
        <v>0</v>
      </c>
      <c r="T28" s="8" t="n">
        <v>0</v>
      </c>
      <c r="U28" s="8" t="n">
        <v>0</v>
      </c>
      <c r="V28" s="7">
        <f>O28-R28</f>
        <v/>
      </c>
      <c r="W28" s="7">
        <f>P28-S28</f>
        <v/>
      </c>
      <c r="X28" s="7">
        <f>W28-V28</f>
        <v/>
      </c>
      <c r="Y28" s="7" t="n">
        <v>54.57</v>
      </c>
      <c r="Z28" s="7" t="n">
        <v>41.5</v>
      </c>
      <c r="AA28" s="7">
        <f>Z28-Y28</f>
        <v/>
      </c>
      <c r="AB28" s="7">
        <f>O28+Y28</f>
        <v/>
      </c>
      <c r="AC28" s="7">
        <f>P28+Z28</f>
        <v/>
      </c>
      <c r="AD28" s="7">
        <f>AC28-AB28</f>
        <v/>
      </c>
      <c r="AE28" s="9">
        <f>IFERROR(ABS(G28-H28)*((D28+E28)/2)/(ABS(G28-H28)*((D28+E28)/2)+ABS(D28-E28)*((G28+H28)/2)),"")</f>
        <v/>
      </c>
      <c r="AF28" s="9">
        <f>IFERROR(ABS(D28-E28)*((G28+H28)/2)/(ABS(G28-H28)*((D28+E28)/2)+ABS(D28-E28)*((G28+H28)/2)),"")</f>
        <v/>
      </c>
    </row>
    <row r="29">
      <c r="A29" t="n">
        <v>26</v>
      </c>
      <c r="B29" s="5" t="inlineStr">
        <is>
          <t>Fan/air mover rental - per day</t>
        </is>
      </c>
      <c r="C29" s="5" t="inlineStr">
        <is>
          <t>Air mover daily charge</t>
        </is>
      </c>
      <c r="D29" t="n">
        <v>18</v>
      </c>
      <c r="E29" t="n">
        <v>12</v>
      </c>
      <c r="F29" s="6">
        <f>E29-D29</f>
        <v/>
      </c>
      <c r="G29" s="7" t="n">
        <v>25.85</v>
      </c>
      <c r="H29" s="7" t="n">
        <v>25.57</v>
      </c>
      <c r="I29" s="7">
        <f>H29-G29</f>
        <v/>
      </c>
      <c r="J29" s="7">
        <f>D29*G29</f>
        <v/>
      </c>
      <c r="K29" s="7">
        <f>E29*H29</f>
        <v/>
      </c>
      <c r="L29" s="7">
        <f>K29-J29</f>
        <v/>
      </c>
      <c r="M29" s="7" t="n">
        <v>42.06</v>
      </c>
      <c r="N29" s="7" t="n">
        <v>20.24</v>
      </c>
      <c r="O29" s="7">
        <f>J29+M29</f>
        <v/>
      </c>
      <c r="P29" s="7">
        <f>K29+N29</f>
        <v/>
      </c>
      <c r="Q29" s="7">
        <f>P29-O29</f>
        <v/>
      </c>
      <c r="R29" s="7" t="n">
        <v>0</v>
      </c>
      <c r="S29" s="7" t="n">
        <v>0</v>
      </c>
      <c r="T29" s="8" t="n">
        <v>0</v>
      </c>
      <c r="U29" s="8" t="n">
        <v>0</v>
      </c>
      <c r="V29" s="7">
        <f>O29-R29</f>
        <v/>
      </c>
      <c r="W29" s="7">
        <f>P29-S29</f>
        <v/>
      </c>
      <c r="X29" s="7">
        <f>W29-V29</f>
        <v/>
      </c>
      <c r="Y29" s="7" t="n">
        <v>55.46</v>
      </c>
      <c r="Z29" s="7" t="n">
        <v>42.65</v>
      </c>
      <c r="AA29" s="7">
        <f>Z29-Y29</f>
        <v/>
      </c>
      <c r="AB29" s="7">
        <f>O29+Y29</f>
        <v/>
      </c>
      <c r="AC29" s="7">
        <f>P29+Z29</f>
        <v/>
      </c>
      <c r="AD29" s="7">
        <f>AC29-AB29</f>
        <v/>
      </c>
      <c r="AE29" s="9">
        <f>IFERROR(ABS(G29-H29)*((D29+E29)/2)/(ABS(G29-H29)*((D29+E29)/2)+ABS(D29-E29)*((G29+H29)/2)),"")</f>
        <v/>
      </c>
      <c r="AF29" s="9">
        <f>IFERROR(ABS(D29-E29)*((G29+H29)/2)/(ABS(G29-H29)*((D29+E29)/2)+ABS(D29-E29)*((G29+H29)/2)),"")</f>
        <v/>
      </c>
    </row>
    <row r="30">
      <c r="A30" t="n">
        <v>27</v>
      </c>
      <c r="B30" s="5" t="inlineStr">
        <is>
          <t>Tear out wall cabinets</t>
        </is>
      </c>
      <c r="C30" s="5" t="inlineStr">
        <is>
          <t>Remove wall cabinets</t>
        </is>
      </c>
      <c r="D30" t="n">
        <v>25</v>
      </c>
      <c r="E30" t="n">
        <v>20</v>
      </c>
      <c r="F30" s="6">
        <f>E30-D30</f>
        <v/>
      </c>
      <c r="G30" s="7" t="n">
        <v>15.92</v>
      </c>
      <c r="H30" s="7" t="n">
        <v>12.08</v>
      </c>
      <c r="I30" s="7">
        <f>H30-G30</f>
        <v/>
      </c>
      <c r="J30" s="7">
        <f>D30*G30</f>
        <v/>
      </c>
      <c r="K30" s="7">
        <f>E30*H30</f>
        <v/>
      </c>
      <c r="L30" s="7">
        <f>K30-J30</f>
        <v/>
      </c>
      <c r="M30" s="7" t="n">
        <v>35.41</v>
      </c>
      <c r="N30" s="7" t="n">
        <v>21.73</v>
      </c>
      <c r="O30" s="7">
        <f>J30+M30</f>
        <v/>
      </c>
      <c r="P30" s="7">
        <f>K30+N30</f>
        <v/>
      </c>
      <c r="Q30" s="7">
        <f>P30-O30</f>
        <v/>
      </c>
      <c r="R30" s="7" t="n">
        <v>0</v>
      </c>
      <c r="S30" s="7" t="n">
        <v>0</v>
      </c>
      <c r="T30" s="8" t="n">
        <v>0</v>
      </c>
      <c r="U30" s="8" t="n">
        <v>0</v>
      </c>
      <c r="V30" s="7">
        <f>O30-R30</f>
        <v/>
      </c>
      <c r="W30" s="7">
        <f>P30-S30</f>
        <v/>
      </c>
      <c r="X30" s="7">
        <f>W30-V30</f>
        <v/>
      </c>
      <c r="Y30" s="7" t="n">
        <v>43.41</v>
      </c>
      <c r="Z30" s="7" t="n">
        <v>31.55</v>
      </c>
      <c r="AA30" s="7">
        <f>Z30-Y30</f>
        <v/>
      </c>
      <c r="AB30" s="7">
        <f>O30+Y30</f>
        <v/>
      </c>
      <c r="AC30" s="7">
        <f>P30+Z30</f>
        <v/>
      </c>
      <c r="AD30" s="7">
        <f>AC30-AB30</f>
        <v/>
      </c>
      <c r="AE30" s="9">
        <f>IFERROR(ABS(G30-H30)*((D30+E30)/2)/(ABS(G30-H30)*((D30+E30)/2)+ABS(D30-E30)*((G30+H30)/2)),"")</f>
        <v/>
      </c>
      <c r="AF30" s="9">
        <f>IFERROR(ABS(D30-E30)*((G30+H30)/2)/(ABS(G30-H30)*((D30+E30)/2)+ABS(D30-E30)*((G30+H30)/2)),"")</f>
        <v/>
      </c>
    </row>
    <row r="31">
      <c r="A31" t="n">
        <v>28</v>
      </c>
      <c r="B31" s="5" t="inlineStr">
        <is>
          <t>Demo 1/2 in wallboard</t>
        </is>
      </c>
      <c r="C31" s="5" t="inlineStr">
        <is>
          <t>Remove 1/2 in wallboard</t>
        </is>
      </c>
      <c r="D31" t="n">
        <v>100</v>
      </c>
      <c r="E31" t="n">
        <v>55</v>
      </c>
      <c r="F31" s="6">
        <f>E31-D31</f>
        <v/>
      </c>
      <c r="G31" s="7" t="n">
        <v>2.67</v>
      </c>
      <c r="H31" s="7" t="n">
        <v>2.05</v>
      </c>
      <c r="I31" s="7">
        <f>H31-G31</f>
        <v/>
      </c>
      <c r="J31" s="7">
        <f>D31*G31</f>
        <v/>
      </c>
      <c r="K31" s="7">
        <f>E31*H31</f>
        <v/>
      </c>
      <c r="L31" s="7">
        <f>K31-J31</f>
        <v/>
      </c>
      <c r="M31" s="7" t="n">
        <v>19.91</v>
      </c>
      <c r="N31" s="7" t="n">
        <v>9.199999999999999</v>
      </c>
      <c r="O31" s="7">
        <f>J31+M31</f>
        <v/>
      </c>
      <c r="P31" s="7">
        <f>K31+N31</f>
        <v/>
      </c>
      <c r="Q31" s="7">
        <f>P31-O31</f>
        <v/>
      </c>
      <c r="R31" s="7" t="n">
        <v>0</v>
      </c>
      <c r="S31" s="7" t="n">
        <v>0</v>
      </c>
      <c r="T31" s="8" t="n">
        <v>0</v>
      </c>
      <c r="U31" s="8" t="n">
        <v>0</v>
      </c>
      <c r="V31" s="7">
        <f>O31-R31</f>
        <v/>
      </c>
      <c r="W31" s="7">
        <f>P31-S31</f>
        <v/>
      </c>
      <c r="X31" s="7">
        <f>W31-V31</f>
        <v/>
      </c>
      <c r="Y31" s="7" t="n">
        <v>30.37</v>
      </c>
      <c r="Z31" s="7" t="n">
        <v>15.89</v>
      </c>
      <c r="AA31" s="7">
        <f>Z31-Y31</f>
        <v/>
      </c>
      <c r="AB31" s="7">
        <f>O31+Y31</f>
        <v/>
      </c>
      <c r="AC31" s="7">
        <f>P31+Z31</f>
        <v/>
      </c>
      <c r="AD31" s="7">
        <f>AC31-AB31</f>
        <v/>
      </c>
      <c r="AE31" s="9">
        <f>IFERROR(ABS(G31-H31)*((D31+E31)/2)/(ABS(G31-H31)*((D31+E31)/2)+ABS(D31-E31)*((G31+H31)/2)),"")</f>
        <v/>
      </c>
      <c r="AF31" s="9">
        <f>IFERROR(ABS(D31-E31)*((G31+H31)/2)/(ABS(G31-H31)*((D31+E31)/2)+ABS(D31-E31)*((G31+H31)/2)),"")</f>
        <v/>
      </c>
    </row>
    <row r="32">
      <c r="A32" t="n">
        <v>29</v>
      </c>
      <c r="B32" s="5" t="inlineStr">
        <is>
          <t>Tear out plank flooring</t>
        </is>
      </c>
      <c r="C32" s="5" t="inlineStr">
        <is>
          <t>Remove plank floor</t>
        </is>
      </c>
      <c r="D32" t="n">
        <v>120</v>
      </c>
      <c r="E32" t="n">
        <v>80</v>
      </c>
      <c r="F32" s="6">
        <f>E32-D32</f>
        <v/>
      </c>
      <c r="G32" s="7" t="n">
        <v>3.44</v>
      </c>
      <c r="H32" s="7" t="n">
        <v>3.4</v>
      </c>
      <c r="I32" s="7">
        <f>H32-G32</f>
        <v/>
      </c>
      <c r="J32" s="7">
        <f>D32*G32</f>
        <v/>
      </c>
      <c r="K32" s="7">
        <f>E32*H32</f>
        <v/>
      </c>
      <c r="L32" s="7">
        <f>K32-J32</f>
        <v/>
      </c>
      <c r="M32" s="7" t="n">
        <v>26.35</v>
      </c>
      <c r="N32" s="7" t="n">
        <v>18.89</v>
      </c>
      <c r="O32" s="7">
        <f>J32+M32</f>
        <v/>
      </c>
      <c r="P32" s="7">
        <f>K32+N32</f>
        <v/>
      </c>
      <c r="Q32" s="7">
        <f>P32-O32</f>
        <v/>
      </c>
      <c r="R32" s="7" t="n">
        <v>0</v>
      </c>
      <c r="S32" s="7" t="n">
        <v>0</v>
      </c>
      <c r="T32" s="8" t="n">
        <v>0</v>
      </c>
      <c r="U32" s="8" t="n">
        <v>0</v>
      </c>
      <c r="V32" s="7">
        <f>O32-R32</f>
        <v/>
      </c>
      <c r="W32" s="7">
        <f>P32-S32</f>
        <v/>
      </c>
      <c r="X32" s="7">
        <f>W32-V32</f>
        <v/>
      </c>
      <c r="Y32" s="7" t="n">
        <v>49.31</v>
      </c>
      <c r="Z32" s="7" t="n">
        <v>31.57</v>
      </c>
      <c r="AA32" s="7">
        <f>Z32-Y32</f>
        <v/>
      </c>
      <c r="AB32" s="7">
        <f>O32+Y32</f>
        <v/>
      </c>
      <c r="AC32" s="7">
        <f>P32+Z32</f>
        <v/>
      </c>
      <c r="AD32" s="7">
        <f>AC32-AB32</f>
        <v/>
      </c>
      <c r="AE32" s="9">
        <f>IFERROR(ABS(G32-H32)*((D32+E32)/2)/(ABS(G32-H32)*((D32+E32)/2)+ABS(D32-E32)*((G32+H32)/2)),"")</f>
        <v/>
      </c>
      <c r="AF32" s="9">
        <f>IFERROR(ABS(D32-E32)*((G32+H32)/2)/(ABS(G32-H32)*((D32+E32)/2)+ABS(D32-E32)*((G32+H32)/2)),"")</f>
        <v/>
      </c>
    </row>
    <row r="33">
      <c r="A33" t="n">
        <v>30</v>
      </c>
      <c r="B33" s="5" t="inlineStr">
        <is>
          <t>Tear out base cabinets</t>
        </is>
      </c>
      <c r="C33" s="5" t="inlineStr">
        <is>
          <t>Remove base cabinets</t>
        </is>
      </c>
      <c r="D33" t="n">
        <v>20</v>
      </c>
      <c r="E33" t="n">
        <v>16</v>
      </c>
      <c r="F33" s="6">
        <f>E33-D33</f>
        <v/>
      </c>
      <c r="G33" s="7" t="n">
        <v>17.04</v>
      </c>
      <c r="H33" s="7" t="n">
        <v>12.91</v>
      </c>
      <c r="I33" s="7">
        <f>H33-G33</f>
        <v/>
      </c>
      <c r="J33" s="7">
        <f>D33*G33</f>
        <v/>
      </c>
      <c r="K33" s="7">
        <f>E33*H33</f>
        <v/>
      </c>
      <c r="L33" s="7">
        <f>K33-J33</f>
        <v/>
      </c>
      <c r="M33" s="7" t="n">
        <v>20.37</v>
      </c>
      <c r="N33" s="7" t="n">
        <v>15.87</v>
      </c>
      <c r="O33" s="7">
        <f>J33+M33</f>
        <v/>
      </c>
      <c r="P33" s="7">
        <f>K33+N33</f>
        <v/>
      </c>
      <c r="Q33" s="7">
        <f>P33-O33</f>
        <v/>
      </c>
      <c r="R33" s="7" t="n">
        <v>0</v>
      </c>
      <c r="S33" s="7" t="n">
        <v>0</v>
      </c>
      <c r="T33" s="8" t="n">
        <v>0</v>
      </c>
      <c r="U33" s="8" t="n">
        <v>0</v>
      </c>
      <c r="V33" s="7">
        <f>O33-R33</f>
        <v/>
      </c>
      <c r="W33" s="7">
        <f>P33-S33</f>
        <v/>
      </c>
      <c r="X33" s="7">
        <f>W33-V33</f>
        <v/>
      </c>
      <c r="Y33" s="7" t="n">
        <v>33.97</v>
      </c>
      <c r="Z33" s="7" t="n">
        <v>23.91</v>
      </c>
      <c r="AA33" s="7">
        <f>Z33-Y33</f>
        <v/>
      </c>
      <c r="AB33" s="7">
        <f>O33+Y33</f>
        <v/>
      </c>
      <c r="AC33" s="7">
        <f>P33+Z33</f>
        <v/>
      </c>
      <c r="AD33" s="7">
        <f>AC33-AB33</f>
        <v/>
      </c>
      <c r="AE33" s="9">
        <f>IFERROR(ABS(G33-H33)*((D33+E33)/2)/(ABS(G33-H33)*((D33+E33)/2)+ABS(D33-E33)*((G33+H33)/2)),"")</f>
        <v/>
      </c>
      <c r="AF33" s="9">
        <f>IFERROR(ABS(D33-E33)*((G33+H33)/2)/(ABS(G33-H33)*((D33+E33)/2)+ABS(D33-E33)*((G33+H33)/2)),"")</f>
        <v/>
      </c>
    </row>
    <row r="34">
      <c r="A34" t="n">
        <v>31</v>
      </c>
      <c r="B34" s="5" t="inlineStr">
        <is>
          <t>Extract water - hard floor</t>
        </is>
      </c>
      <c r="C34" s="5" t="inlineStr">
        <is>
          <t>Extract water - hard surface</t>
        </is>
      </c>
      <c r="D34" t="n">
        <v>180</v>
      </c>
      <c r="E34" t="n">
        <v>100</v>
      </c>
      <c r="F34" s="6">
        <f>E34-D34</f>
        <v/>
      </c>
      <c r="G34" s="7" t="n">
        <v>1.22</v>
      </c>
      <c r="H34" s="7" t="n">
        <v>0.88</v>
      </c>
      <c r="I34" s="7">
        <f>H34-G34</f>
        <v/>
      </c>
      <c r="J34" s="7">
        <f>D34*G34</f>
        <v/>
      </c>
      <c r="K34" s="7">
        <f>E34*H34</f>
        <v/>
      </c>
      <c r="L34" s="7">
        <f>K34-J34</f>
        <v/>
      </c>
      <c r="M34" s="7" t="n">
        <v>17.42</v>
      </c>
      <c r="N34" s="7" t="n">
        <v>5.51</v>
      </c>
      <c r="O34" s="7">
        <f>J34+M34</f>
        <v/>
      </c>
      <c r="P34" s="7">
        <f>K34+N34</f>
        <v/>
      </c>
      <c r="Q34" s="7">
        <f>P34-O34</f>
        <v/>
      </c>
      <c r="R34" s="7" t="n">
        <v>0</v>
      </c>
      <c r="S34" s="7" t="n">
        <v>0</v>
      </c>
      <c r="T34" s="8" t="n">
        <v>0</v>
      </c>
      <c r="U34" s="8" t="n">
        <v>0</v>
      </c>
      <c r="V34" s="7">
        <f>O34-R34</f>
        <v/>
      </c>
      <c r="W34" s="7">
        <f>P34-S34</f>
        <v/>
      </c>
      <c r="X34" s="7">
        <f>W34-V34</f>
        <v/>
      </c>
      <c r="Y34" s="7" t="n">
        <v>28.82</v>
      </c>
      <c r="Z34" s="7" t="n">
        <v>11.03</v>
      </c>
      <c r="AA34" s="7">
        <f>Z34-Y34</f>
        <v/>
      </c>
      <c r="AB34" s="7">
        <f>O34+Y34</f>
        <v/>
      </c>
      <c r="AC34" s="7">
        <f>P34+Z34</f>
        <v/>
      </c>
      <c r="AD34" s="7">
        <f>AC34-AB34</f>
        <v/>
      </c>
      <c r="AE34" s="9">
        <f>IFERROR(ABS(G34-H34)*((D34+E34)/2)/(ABS(G34-H34)*((D34+E34)/2)+ABS(D34-E34)*((G34+H34)/2)),"")</f>
        <v/>
      </c>
      <c r="AF34" s="9">
        <f>IFERROR(ABS(D34-E34)*((G34+H34)/2)/(ABS(G34-H34)*((D34+E34)/2)+ABS(D34-E34)*((G34+H34)/2)),"")</f>
        <v/>
      </c>
    </row>
    <row r="35">
      <c r="A35" t="n">
        <v>32</v>
      </c>
      <c r="B35" s="5" t="inlineStr">
        <is>
          <t>Tear out outer wall insulation</t>
        </is>
      </c>
      <c r="C35" s="5" t="inlineStr">
        <is>
          <t>Remove outer wall insulation</t>
        </is>
      </c>
      <c r="D35" t="n">
        <v>126</v>
      </c>
      <c r="E35" t="n">
        <v>50</v>
      </c>
      <c r="F35" s="6">
        <f>E35-D35</f>
        <v/>
      </c>
      <c r="G35" s="7" t="n">
        <v>1.4</v>
      </c>
      <c r="H35" s="7" t="n">
        <v>1.03</v>
      </c>
      <c r="I35" s="7">
        <f>H35-G35</f>
        <v/>
      </c>
      <c r="J35" s="7">
        <f>D35*G35</f>
        <v/>
      </c>
      <c r="K35" s="7">
        <f>E35*H35</f>
        <v/>
      </c>
      <c r="L35" s="7">
        <f>K35-J35</f>
        <v/>
      </c>
      <c r="M35" s="7" t="n">
        <v>13.04</v>
      </c>
      <c r="N35" s="7" t="n">
        <v>3.37</v>
      </c>
      <c r="O35" s="7">
        <f>J35+M35</f>
        <v/>
      </c>
      <c r="P35" s="7">
        <f>K35+N35</f>
        <v/>
      </c>
      <c r="Q35" s="7">
        <f>P35-O35</f>
        <v/>
      </c>
      <c r="R35" s="7" t="n">
        <v>0</v>
      </c>
      <c r="S35" s="7" t="n">
        <v>0</v>
      </c>
      <c r="T35" s="8" t="n">
        <v>0</v>
      </c>
      <c r="U35" s="8" t="n">
        <v>0</v>
      </c>
      <c r="V35" s="7">
        <f>O35-R35</f>
        <v/>
      </c>
      <c r="W35" s="7">
        <f>P35-S35</f>
        <v/>
      </c>
      <c r="X35" s="7">
        <f>W35-V35</f>
        <v/>
      </c>
      <c r="Y35" s="7" t="n">
        <v>22.9</v>
      </c>
      <c r="Z35" s="7" t="n">
        <v>7.97</v>
      </c>
      <c r="AA35" s="7">
        <f>Z35-Y35</f>
        <v/>
      </c>
      <c r="AB35" s="7">
        <f>O35+Y35</f>
        <v/>
      </c>
      <c r="AC35" s="7">
        <f>P35+Z35</f>
        <v/>
      </c>
      <c r="AD35" s="7">
        <f>AC35-AB35</f>
        <v/>
      </c>
      <c r="AE35" s="9">
        <f>IFERROR(ABS(G35-H35)*((D35+E35)/2)/(ABS(G35-H35)*((D35+E35)/2)+ABS(D35-E35)*((G35+H35)/2)),"")</f>
        <v/>
      </c>
      <c r="AF35" s="9">
        <f>IFERROR(ABS(D35-E35)*((G35+H35)/2)/(ABS(G35-H35)*((D35+E35)/2)+ABS(D35-E35)*((G35+H35)/2)),"")</f>
        <v/>
      </c>
    </row>
    <row r="36">
      <c r="A36" t="n">
        <v>33</v>
      </c>
      <c r="B36" s="5" t="inlineStr">
        <is>
          <t>Demo 5/8 in wallboard</t>
        </is>
      </c>
      <c r="C36" s="5" t="inlineStr">
        <is>
          <t>Remove 5/8 in wallboard</t>
        </is>
      </c>
      <c r="D36" t="n">
        <v>75</v>
      </c>
      <c r="E36" t="n">
        <v>35</v>
      </c>
      <c r="F36" s="6">
        <f>E36-D36</f>
        <v/>
      </c>
      <c r="G36" s="7" t="n">
        <v>2.41</v>
      </c>
      <c r="H36" s="7" t="n">
        <v>1.81</v>
      </c>
      <c r="I36" s="7">
        <f>H36-G36</f>
        <v/>
      </c>
      <c r="J36" s="7">
        <f>D36*G36</f>
        <v/>
      </c>
      <c r="K36" s="7">
        <f>E36*H36</f>
        <v/>
      </c>
      <c r="L36" s="7">
        <f>K36-J36</f>
        <v/>
      </c>
      <c r="M36" s="7" t="n">
        <v>13.62</v>
      </c>
      <c r="N36" s="7" t="n">
        <v>4.5</v>
      </c>
      <c r="O36" s="7">
        <f>J36+M36</f>
        <v/>
      </c>
      <c r="P36" s="7">
        <f>K36+N36</f>
        <v/>
      </c>
      <c r="Q36" s="7">
        <f>P36-O36</f>
        <v/>
      </c>
      <c r="R36" s="7" t="n">
        <v>0</v>
      </c>
      <c r="S36" s="7" t="n">
        <v>0</v>
      </c>
      <c r="T36" s="8" t="n">
        <v>0</v>
      </c>
      <c r="U36" s="8" t="n">
        <v>0</v>
      </c>
      <c r="V36" s="7">
        <f>O36-R36</f>
        <v/>
      </c>
      <c r="W36" s="7">
        <f>P36-S36</f>
        <v/>
      </c>
      <c r="X36" s="7">
        <f>W36-V36</f>
        <v/>
      </c>
      <c r="Y36" s="7" t="n">
        <v>21.18</v>
      </c>
      <c r="Z36" s="7" t="n">
        <v>7.13</v>
      </c>
      <c r="AA36" s="7">
        <f>Z36-Y36</f>
        <v/>
      </c>
      <c r="AB36" s="7">
        <f>O36+Y36</f>
        <v/>
      </c>
      <c r="AC36" s="7">
        <f>P36+Z36</f>
        <v/>
      </c>
      <c r="AD36" s="7">
        <f>AC36-AB36</f>
        <v/>
      </c>
      <c r="AE36" s="9">
        <f>IFERROR(ABS(G36-H36)*((D36+E36)/2)/(ABS(G36-H36)*((D36+E36)/2)+ABS(D36-E36)*((G36+H36)/2)),"")</f>
        <v/>
      </c>
      <c r="AF36" s="9">
        <f>IFERROR(ABS(D36-E36)*((G36+H36)/2)/(ABS(G36-H36)*((D36+E36)/2)+ABS(D36-E36)*((G36+H36)/2)),"")</f>
        <v/>
      </c>
    </row>
    <row r="37">
      <c r="A37" t="n">
        <v>34</v>
      </c>
      <c r="B37" s="5" t="inlineStr">
        <is>
          <t>Tear out floor underlayment</t>
        </is>
      </c>
      <c r="C37" s="5" t="inlineStr">
        <is>
          <t>Remove floor underlayment</t>
        </is>
      </c>
      <c r="D37" t="n">
        <v>120</v>
      </c>
      <c r="E37" t="n">
        <v>80</v>
      </c>
      <c r="F37" s="6">
        <f>E37-D37</f>
        <v/>
      </c>
      <c r="G37" s="7" t="n">
        <v>1.82</v>
      </c>
      <c r="H37" s="7" t="n">
        <v>1.79</v>
      </c>
      <c r="I37" s="7">
        <f>H37-G37</f>
        <v/>
      </c>
      <c r="J37" s="7">
        <f>D37*G37</f>
        <v/>
      </c>
      <c r="K37" s="7">
        <f>E37*H37</f>
        <v/>
      </c>
      <c r="L37" s="7">
        <f>K37-J37</f>
        <v/>
      </c>
      <c r="M37" s="7" t="n">
        <v>17.89</v>
      </c>
      <c r="N37" s="7" t="n">
        <v>12.64</v>
      </c>
      <c r="O37" s="7">
        <f>J37+M37</f>
        <v/>
      </c>
      <c r="P37" s="7">
        <f>K37+N37</f>
        <v/>
      </c>
      <c r="Q37" s="7">
        <f>P37-O37</f>
        <v/>
      </c>
      <c r="R37" s="7" t="n">
        <v>0</v>
      </c>
      <c r="S37" s="7" t="n">
        <v>0</v>
      </c>
      <c r="T37" s="8" t="n">
        <v>0</v>
      </c>
      <c r="U37" s="8" t="n">
        <v>0</v>
      </c>
      <c r="V37" s="7">
        <f>O37-R37</f>
        <v/>
      </c>
      <c r="W37" s="7">
        <f>P37-S37</f>
        <v/>
      </c>
      <c r="X37" s="7">
        <f>W37-V37</f>
        <v/>
      </c>
      <c r="Y37" s="7" t="n">
        <v>23.5</v>
      </c>
      <c r="Z37" s="7" t="n">
        <v>21.85</v>
      </c>
      <c r="AA37" s="7">
        <f>Z37-Y37</f>
        <v/>
      </c>
      <c r="AB37" s="7">
        <f>O37+Y37</f>
        <v/>
      </c>
      <c r="AC37" s="7">
        <f>P37+Z37</f>
        <v/>
      </c>
      <c r="AD37" s="7">
        <f>AC37-AB37</f>
        <v/>
      </c>
      <c r="AE37" s="9">
        <f>IFERROR(ABS(G37-H37)*((D37+E37)/2)/(ABS(G37-H37)*((D37+E37)/2)+ABS(D37-E37)*((G37+H37)/2)),"")</f>
        <v/>
      </c>
      <c r="AF37" s="9">
        <f>IFERROR(ABS(D37-E37)*((G37+H37)/2)/(ABS(G37-H37)*((D37+E37)/2)+ABS(D37-E37)*((G37+H37)/2)),"")</f>
        <v/>
      </c>
    </row>
    <row r="38">
      <c r="A38" t="n">
        <v>35</v>
      </c>
      <c r="B38" s="5" t="inlineStr">
        <is>
          <t>Kitchen cleanup and haul</t>
        </is>
      </c>
      <c r="C38" s="5" t="inlineStr">
        <is>
          <t>Kitchen cleanup</t>
        </is>
      </c>
      <c r="D38" t="n">
        <v>1</v>
      </c>
      <c r="E38" t="n">
        <v>1</v>
      </c>
      <c r="F38" s="6">
        <f>E38-D38</f>
        <v/>
      </c>
      <c r="G38" s="7" t="n">
        <v>207.78</v>
      </c>
      <c r="H38" s="7" t="n">
        <v>150.34</v>
      </c>
      <c r="I38" s="7">
        <f>H38-G38</f>
        <v/>
      </c>
      <c r="J38" s="7">
        <f>D38*G38</f>
        <v/>
      </c>
      <c r="K38" s="7">
        <f>E38*H38</f>
        <v/>
      </c>
      <c r="L38" s="7">
        <f>K38-J38</f>
        <v/>
      </c>
      <c r="M38" s="7" t="n">
        <v>14.39</v>
      </c>
      <c r="N38" s="7" t="n">
        <v>12.98</v>
      </c>
      <c r="O38" s="7">
        <f>J38+M38</f>
        <v/>
      </c>
      <c r="P38" s="7">
        <f>K38+N38</f>
        <v/>
      </c>
      <c r="Q38" s="7">
        <f>P38-O38</f>
        <v/>
      </c>
      <c r="R38" s="7" t="n">
        <v>0</v>
      </c>
      <c r="S38" s="7" t="n">
        <v>0</v>
      </c>
      <c r="T38" s="8" t="n">
        <v>0</v>
      </c>
      <c r="U38" s="8" t="n">
        <v>0</v>
      </c>
      <c r="V38" s="7">
        <f>O38-R38</f>
        <v/>
      </c>
      <c r="W38" s="7">
        <f>P38-S38</f>
        <v/>
      </c>
      <c r="X38" s="7">
        <f>W38-V38</f>
        <v/>
      </c>
      <c r="Y38" s="7" t="n">
        <v>25.1</v>
      </c>
      <c r="Z38" s="7" t="n">
        <v>22.54</v>
      </c>
      <c r="AA38" s="7">
        <f>Z38-Y38</f>
        <v/>
      </c>
      <c r="AB38" s="7">
        <f>O38+Y38</f>
        <v/>
      </c>
      <c r="AC38" s="7">
        <f>P38+Z38</f>
        <v/>
      </c>
      <c r="AD38" s="7">
        <f>AC38-AB38</f>
        <v/>
      </c>
      <c r="AE38" s="9">
        <f>IFERROR(ABS(G38-H38)*((D38+E38)/2)/(ABS(G38-H38)*((D38+E38)/2)+ABS(D38-E38)*((G38+H38)/2)),"")</f>
        <v/>
      </c>
      <c r="AF38" s="9">
        <f>IFERROR(ABS(D38-E38)*((G38+H38)/2)/(ABS(G38-H38)*((D38+E38)/2)+ABS(D38-E38)*((G38+H38)/2)),"")</f>
        <v/>
      </c>
    </row>
    <row r="39">
      <c r="A39" t="n">
        <v>36</v>
      </c>
      <c r="B39" s="5" t="inlineStr">
        <is>
          <t>After-hours emergency callout</t>
        </is>
      </c>
      <c r="C39" s="5" t="inlineStr">
        <is>
          <t>Emergency callout - after hours</t>
        </is>
      </c>
      <c r="D39" t="n">
        <v>1</v>
      </c>
      <c r="E39" t="n">
        <v>1</v>
      </c>
      <c r="F39" s="6">
        <f>E39-D39</f>
        <v/>
      </c>
      <c r="G39" s="7" t="n">
        <v>304.29</v>
      </c>
      <c r="H39" s="7" t="n">
        <v>295.41</v>
      </c>
      <c r="I39" s="7">
        <f>H39-G39</f>
        <v/>
      </c>
      <c r="J39" s="7">
        <f>D39*G39</f>
        <v/>
      </c>
      <c r="K39" s="7">
        <f>E39*H39</f>
        <v/>
      </c>
      <c r="L39" s="7">
        <f>K39-J39</f>
        <v/>
      </c>
      <c r="M39" s="7" t="n">
        <v>18.73</v>
      </c>
      <c r="N39" s="7" t="n">
        <v>17.95</v>
      </c>
      <c r="O39" s="7">
        <f>J39+M39</f>
        <v/>
      </c>
      <c r="P39" s="7">
        <f>K39+N39</f>
        <v/>
      </c>
      <c r="Q39" s="7">
        <f>P39-O39</f>
        <v/>
      </c>
      <c r="R39" s="7" t="n">
        <v>0</v>
      </c>
      <c r="S39" s="7" t="n">
        <v>0</v>
      </c>
      <c r="T39" s="8" t="n">
        <v>0</v>
      </c>
      <c r="U39" s="8" t="n">
        <v>0</v>
      </c>
      <c r="V39" s="7">
        <f>O39-R39</f>
        <v/>
      </c>
      <c r="W39" s="7">
        <f>P39-S39</f>
        <v/>
      </c>
      <c r="X39" s="7">
        <f>W39-V39</f>
        <v/>
      </c>
      <c r="Y39" s="7" t="n">
        <v>38.3</v>
      </c>
      <c r="Z39" s="7" t="n">
        <v>34.42</v>
      </c>
      <c r="AA39" s="7">
        <f>Z39-Y39</f>
        <v/>
      </c>
      <c r="AB39" s="7">
        <f>O39+Y39</f>
        <v/>
      </c>
      <c r="AC39" s="7">
        <f>P39+Z39</f>
        <v/>
      </c>
      <c r="AD39" s="7">
        <f>AC39-AB39</f>
        <v/>
      </c>
      <c r="AE39" s="9">
        <f>IFERROR(ABS(G39-H39)*((D39+E39)/2)/(ABS(G39-H39)*((D39+E39)/2)+ABS(D39-E39)*((G39+H39)/2)),"")</f>
        <v/>
      </c>
      <c r="AF39" s="9">
        <f>IFERROR(ABS(D39-E39)*((G39+H39)/2)/(ABS(G39-H39)*((D39+E39)/2)+ABS(D39-E39)*((G39+H39)/2)),"")</f>
        <v/>
      </c>
    </row>
    <row r="40">
      <c r="A40" s="10" t="inlineStr">
        <is>
          <t>SUBTOTAL SECTION 1</t>
        </is>
      </c>
      <c r="B40" s="10" t="n"/>
      <c r="C40" s="10" t="n"/>
      <c r="D40" s="10" t="n"/>
      <c r="E40" s="10" t="n"/>
      <c r="F40" s="10" t="n"/>
      <c r="G40" s="10" t="n"/>
      <c r="H40" s="10" t="n"/>
      <c r="I40" s="10" t="n"/>
      <c r="J40" s="11">
        <f>SUM(J4:J39)</f>
        <v/>
      </c>
      <c r="K40" s="11">
        <f>SUM(K4:K39)</f>
        <v/>
      </c>
      <c r="L40" s="11">
        <f>SUM(L4:L39)</f>
        <v/>
      </c>
      <c r="M40" s="11">
        <f>SUM(M4:M39)</f>
        <v/>
      </c>
      <c r="N40" s="11">
        <f>SUM(N4:N39)</f>
        <v/>
      </c>
      <c r="O40" s="11">
        <f>SUM(O4:O39)</f>
        <v/>
      </c>
      <c r="P40" s="11">
        <f>SUM(P4:P39)</f>
        <v/>
      </c>
      <c r="Q40" s="11">
        <f>SUM(Q4:Q39)</f>
        <v/>
      </c>
      <c r="R40" s="11">
        <f>SUM(R4:R39)</f>
        <v/>
      </c>
      <c r="S40" s="11">
        <f>SUM(S4:S39)</f>
        <v/>
      </c>
      <c r="T40" s="12">
        <f>AVERAGE(T4:T39)</f>
        <v/>
      </c>
      <c r="U40" s="12">
        <f>AVERAGE(U4:U39)</f>
        <v/>
      </c>
      <c r="V40" s="11">
        <f>SUM(V4:V39)</f>
        <v/>
      </c>
      <c r="W40" s="11">
        <f>SUM(W4:W39)</f>
        <v/>
      </c>
      <c r="X40" s="11">
        <f>SUM(X4:X39)</f>
        <v/>
      </c>
      <c r="Y40" s="11">
        <f>SUM(Y4:Y39)</f>
        <v/>
      </c>
      <c r="Z40" s="11">
        <f>SUM(Z4:Z39)</f>
        <v/>
      </c>
      <c r="AA40" s="11">
        <f>SUM(AA4:AA39)</f>
        <v/>
      </c>
      <c r="AB40" s="11">
        <f>SUM(AB4:AB39)</f>
        <v/>
      </c>
      <c r="AC40" s="11">
        <f>SUM(AC4:AC39)</f>
        <v/>
      </c>
      <c r="AD40" s="11">
        <f>SUM(AD4:AD39)</f>
        <v/>
      </c>
      <c r="AE40" s="12">
        <f>AVERAGE(AE4:AE39)</f>
        <v/>
      </c>
      <c r="AF40" s="12">
        <f>AVERAGE(AF4:AF39)</f>
        <v/>
      </c>
    </row>
    <row r="42" ht="30" customHeight="1">
      <c r="A42" s="2" t="inlineStr">
        <is>
          <t>Items Found Only in Higher-Total Estimate — ABC Contractors — $50,560.58</t>
        </is>
      </c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3" t="inlineStr">
        <is>
          <t>Items Found Only in Higher-Total Estimate — ABC Contractors — $50,560.58</t>
        </is>
      </c>
      <c r="U42" s="2" t="n"/>
      <c r="V42" s="2" t="n"/>
      <c r="W42" s="2" t="n"/>
      <c r="X42" s="2" t="n"/>
      <c r="Y42" s="2" t="n"/>
      <c r="Z42" s="2" t="n"/>
      <c r="AA42" s="2" t="n"/>
      <c r="AB42" s="2" t="n"/>
      <c r="AC42" s="2" t="n"/>
      <c r="AD42" s="2" t="n"/>
      <c r="AE42" s="2" t="n"/>
      <c r="AF42" s="2" t="n"/>
    </row>
    <row r="43" ht="30" customHeight="1">
      <c r="A43" s="4" t="inlineStr">
        <is>
          <t>Row #</t>
        </is>
      </c>
      <c r="B43" s="4" t="inlineStr">
        <is>
          <t>Description 1</t>
        </is>
      </c>
      <c r="C43" s="4" t="inlineStr">
        <is>
          <t>Description 2</t>
        </is>
      </c>
      <c r="D43" s="4" t="inlineStr">
        <is>
          <t>QTY 1</t>
        </is>
      </c>
      <c r="E43" s="4" t="inlineStr">
        <is>
          <t>QTY 2</t>
        </is>
      </c>
      <c r="F43" s="4" t="inlineStr">
        <is>
          <t>Diff
in QTY</t>
        </is>
      </c>
      <c r="G43" s="4" t="inlineStr">
        <is>
          <t>Total
Unit Cost 1</t>
        </is>
      </c>
      <c r="H43" s="4" t="inlineStr">
        <is>
          <t>Total
Unit Cost 2</t>
        </is>
      </c>
      <c r="I43" s="4" t="inlineStr">
        <is>
          <t>Diff in
Total Unit Cost</t>
        </is>
      </c>
      <c r="J43" s="4" t="inlineStr">
        <is>
          <t>Total 1</t>
        </is>
      </c>
      <c r="K43" s="4" t="inlineStr">
        <is>
          <t>Total 2</t>
        </is>
      </c>
      <c r="L43" s="4" t="inlineStr">
        <is>
          <t>Diff
in Total</t>
        </is>
      </c>
      <c r="M43" s="4" t="inlineStr">
        <is>
          <t>Tax 1</t>
        </is>
      </c>
      <c r="N43" s="4" t="inlineStr">
        <is>
          <t>Tax 2</t>
        </is>
      </c>
      <c r="O43" s="4" t="inlineStr">
        <is>
          <t>Total
w/Tax 1</t>
        </is>
      </c>
      <c r="P43" s="4" t="inlineStr">
        <is>
          <t>Total
w/Tax 2</t>
        </is>
      </c>
      <c r="Q43" s="4" t="inlineStr">
        <is>
          <t>Diff in
Total w/Tax</t>
        </is>
      </c>
      <c r="R43" s="4" t="inlineStr">
        <is>
          <t>Depr
Amt 1</t>
        </is>
      </c>
      <c r="S43" s="4" t="inlineStr">
        <is>
          <t>Depr
Amt 2</t>
        </is>
      </c>
      <c r="T43" s="4" t="inlineStr">
        <is>
          <t>Depr
% 1</t>
        </is>
      </c>
      <c r="U43" s="4" t="inlineStr">
        <is>
          <t>Depr
% 2</t>
        </is>
      </c>
      <c r="V43" s="4" t="inlineStr">
        <is>
          <t>ACV 1</t>
        </is>
      </c>
      <c r="W43" s="4" t="inlineStr">
        <is>
          <t>ACV 2</t>
        </is>
      </c>
      <c r="X43" s="4" t="inlineStr">
        <is>
          <t>Diff
in ACV</t>
        </is>
      </c>
      <c r="Y43" s="4" t="inlineStr">
        <is>
          <t>O&amp;P 1</t>
        </is>
      </c>
      <c r="Z43" s="4" t="inlineStr">
        <is>
          <t>O&amp;P 2</t>
        </is>
      </c>
      <c r="AA43" s="4" t="inlineStr">
        <is>
          <t>Diff
in O&amp;P</t>
        </is>
      </c>
      <c r="AB43" s="4" t="inlineStr">
        <is>
          <t>Total w/Tax
&amp; O&amp;P 1</t>
        </is>
      </c>
      <c r="AC43" s="4" t="inlineStr">
        <is>
          <t>Total w/Tax
&amp; O&amp;P 2</t>
        </is>
      </c>
      <c r="AD43" s="4" t="inlineStr">
        <is>
          <t>Diff in Total
w/Tax &amp; O&amp;P</t>
        </is>
      </c>
      <c r="AE43" s="4" t="inlineStr">
        <is>
          <t>% Diff due to
Unit Cost</t>
        </is>
      </c>
      <c r="AF43" s="4" t="inlineStr">
        <is>
          <t>% Diff due to
Quantity</t>
        </is>
      </c>
    </row>
    <row r="44">
      <c r="A44" t="n">
        <v>37</v>
      </c>
      <c r="B44" s="5" t="inlineStr">
        <is>
          <t>Extract water - carpeted area</t>
        </is>
      </c>
      <c r="D44" t="n">
        <v>280</v>
      </c>
      <c r="G44" s="7" t="n">
        <v>1.64</v>
      </c>
      <c r="J44" s="7">
        <f>D44*G44</f>
        <v/>
      </c>
      <c r="M44" s="7" t="n">
        <v>38.33</v>
      </c>
      <c r="O44" s="7">
        <f>J44+M44</f>
        <v/>
      </c>
      <c r="R44" s="7" t="n">
        <v>0</v>
      </c>
      <c r="T44" s="8" t="n">
        <v>0</v>
      </c>
      <c r="V44" s="7">
        <f>O44-R44</f>
        <v/>
      </c>
      <c r="Y44" s="7" t="n">
        <v>61.83</v>
      </c>
      <c r="AB44" s="7">
        <f>O44+Y44</f>
        <v/>
      </c>
    </row>
    <row r="45">
      <c r="A45" t="n">
        <v>38</v>
      </c>
      <c r="B45" s="5" t="inlineStr">
        <is>
          <t>HEPA scrubber rental - per day</t>
        </is>
      </c>
      <c r="D45" t="n">
        <v>4</v>
      </c>
      <c r="G45" s="7" t="n">
        <v>100.37</v>
      </c>
      <c r="J45" s="7">
        <f>D45*G45</f>
        <v/>
      </c>
      <c r="M45" s="7" t="n">
        <v>24</v>
      </c>
      <c r="O45" s="7">
        <f>J45+M45</f>
        <v/>
      </c>
      <c r="R45" s="7" t="n">
        <v>0</v>
      </c>
      <c r="T45" s="8" t="n">
        <v>0</v>
      </c>
      <c r="V45" s="7">
        <f>O45-R45</f>
        <v/>
      </c>
      <c r="Y45" s="7" t="n">
        <v>46.46</v>
      </c>
      <c r="AB45" s="7">
        <f>O45+Y45</f>
        <v/>
      </c>
    </row>
    <row r="46">
      <c r="A46" t="n">
        <v>39</v>
      </c>
      <c r="B46" s="5" t="inlineStr">
        <is>
          <t>Bedroom cleanup labor</t>
        </is>
      </c>
      <c r="D46" t="n">
        <v>4</v>
      </c>
      <c r="G46" s="7" t="n">
        <v>75.78</v>
      </c>
      <c r="J46" s="7">
        <f>D46*G46</f>
        <v/>
      </c>
      <c r="M46" s="7" t="n">
        <v>0.28</v>
      </c>
      <c r="O46" s="7">
        <f>J46+M46</f>
        <v/>
      </c>
      <c r="R46" s="7" t="n">
        <v>0</v>
      </c>
      <c r="T46" s="8" t="n">
        <v>0</v>
      </c>
      <c r="V46" s="7">
        <f>O46-R46</f>
        <v/>
      </c>
      <c r="Y46" s="7" t="n">
        <v>39.31</v>
      </c>
      <c r="AB46" s="7">
        <f>O46+Y46</f>
        <v/>
      </c>
    </row>
    <row r="47">
      <c r="A47" t="n">
        <v>40</v>
      </c>
      <c r="B47" s="5" t="inlineStr">
        <is>
          <t>Demo wet wallboard and haul</t>
        </is>
      </c>
      <c r="D47" t="n">
        <v>120</v>
      </c>
      <c r="G47" s="7" t="n">
        <v>2.19</v>
      </c>
      <c r="J47" s="7">
        <f>D47*G47</f>
        <v/>
      </c>
      <c r="M47" s="7" t="n">
        <v>17.02</v>
      </c>
      <c r="O47" s="7">
        <f>J47+M47</f>
        <v/>
      </c>
      <c r="R47" s="7" t="n">
        <v>0</v>
      </c>
      <c r="T47" s="8" t="n">
        <v>0</v>
      </c>
      <c r="V47" s="7">
        <f>O47-R47</f>
        <v/>
      </c>
      <c r="Y47" s="7" t="n">
        <v>30.72</v>
      </c>
      <c r="AB47" s="7">
        <f>O47+Y47</f>
        <v/>
      </c>
    </row>
    <row r="48">
      <c r="A48" t="n">
        <v>41</v>
      </c>
      <c r="B48" s="5" t="inlineStr">
        <is>
          <t>Moisture survey and readings</t>
        </is>
      </c>
      <c r="D48" t="n">
        <v>3</v>
      </c>
      <c r="G48" s="7" t="n">
        <v>78.63</v>
      </c>
      <c r="J48" s="7">
        <f>D48*G48</f>
        <v/>
      </c>
      <c r="M48" s="7" t="n">
        <v>2.07</v>
      </c>
      <c r="O48" s="7">
        <f>J48+M48</f>
        <v/>
      </c>
      <c r="R48" s="7" t="n">
        <v>0</v>
      </c>
      <c r="T48" s="8" t="n">
        <v>0</v>
      </c>
      <c r="V48" s="7">
        <f>O48-R48</f>
        <v/>
      </c>
      <c r="Y48" s="7" t="n">
        <v>32.43</v>
      </c>
      <c r="AB48" s="7">
        <f>O48+Y48</f>
        <v/>
      </c>
    </row>
    <row r="49">
      <c r="A49" t="n">
        <v>42</v>
      </c>
      <c r="B49" s="5" t="inlineStr">
        <is>
          <t>Containment wall and entry setup</t>
        </is>
      </c>
      <c r="D49" t="n">
        <v>120</v>
      </c>
      <c r="G49" s="7" t="n">
        <v>1.23</v>
      </c>
      <c r="J49" s="7">
        <f>D49*G49</f>
        <v/>
      </c>
      <c r="M49" s="7" t="n">
        <v>12.84</v>
      </c>
      <c r="O49" s="7">
        <f>J49+M49</f>
        <v/>
      </c>
      <c r="R49" s="7" t="n">
        <v>0</v>
      </c>
      <c r="T49" s="8" t="n">
        <v>0</v>
      </c>
      <c r="V49" s="7">
        <f>O49-R49</f>
        <v/>
      </c>
      <c r="Y49" s="7" t="n">
        <v>16.88</v>
      </c>
      <c r="AB49" s="7">
        <f>O49+Y49</f>
        <v/>
      </c>
    </row>
    <row r="50">
      <c r="A50" s="10" t="inlineStr">
        <is>
          <t>SUBTOTAL SECTION 2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1">
        <f>SUM(J44:J49)</f>
        <v/>
      </c>
      <c r="K50" s="10" t="n"/>
      <c r="L50" s="11">
        <f>SUM(L44:L49)</f>
        <v/>
      </c>
      <c r="M50" s="11">
        <f>SUM(M44:M49)</f>
        <v/>
      </c>
      <c r="N50" s="10" t="n"/>
      <c r="O50" s="11">
        <f>SUM(O44:O49)</f>
        <v/>
      </c>
      <c r="P50" s="10" t="n"/>
      <c r="Q50" s="11">
        <f>SUM(Q44:Q49)</f>
        <v/>
      </c>
      <c r="R50" s="11">
        <f>SUM(R44:R49)</f>
        <v/>
      </c>
      <c r="S50" s="10" t="n"/>
      <c r="T50" s="12">
        <f>AVERAGE(T44:T49)</f>
        <v/>
      </c>
      <c r="U50" s="10" t="n"/>
      <c r="V50" s="11">
        <f>SUM(V44:V49)</f>
        <v/>
      </c>
      <c r="W50" s="10" t="n"/>
      <c r="X50" s="11">
        <f>SUM(X44:X49)</f>
        <v/>
      </c>
      <c r="Y50" s="11">
        <f>SUM(Y44:Y49)</f>
        <v/>
      </c>
      <c r="Z50" s="10" t="n"/>
      <c r="AA50" s="11">
        <f>SUM(AA44:AA49)</f>
        <v/>
      </c>
      <c r="AB50" s="11">
        <f>SUM(AB44:AB49)</f>
        <v/>
      </c>
      <c r="AC50" s="10" t="n"/>
      <c r="AD50" s="11">
        <f>SUM(AD44:AD49)</f>
        <v/>
      </c>
      <c r="AE50" s="10" t="n"/>
      <c r="AF50" s="10" t="n"/>
    </row>
    <row r="52" ht="30" customHeight="1">
      <c r="A52" s="2" t="inlineStr">
        <is>
          <t>Items Found Only in Lower-Total Estimate — XYZ Insurance Co — $22,055.16</t>
        </is>
      </c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3" t="inlineStr">
        <is>
          <t>Items Found Only in Lower-Total Estimate — XYZ Insurance Co — $22,055.16</t>
        </is>
      </c>
      <c r="U52" s="2" t="n"/>
      <c r="V52" s="2" t="n"/>
      <c r="W52" s="2" t="n"/>
      <c r="X52" s="2" t="n"/>
      <c r="Y52" s="2" t="n"/>
      <c r="Z52" s="2" t="n"/>
      <c r="AA52" s="2" t="n"/>
      <c r="AB52" s="2" t="n"/>
      <c r="AC52" s="2" t="n"/>
      <c r="AD52" s="2" t="n"/>
      <c r="AE52" s="2" t="n"/>
      <c r="AF52" s="2" t="n"/>
    </row>
    <row r="53" ht="30" customHeight="1">
      <c r="A53" s="4" t="inlineStr">
        <is>
          <t>Row #</t>
        </is>
      </c>
      <c r="B53" s="4" t="inlineStr">
        <is>
          <t>Description 1</t>
        </is>
      </c>
      <c r="C53" s="4" t="inlineStr">
        <is>
          <t>Description 2</t>
        </is>
      </c>
      <c r="D53" s="4" t="inlineStr">
        <is>
          <t>QTY 1</t>
        </is>
      </c>
      <c r="E53" s="4" t="inlineStr">
        <is>
          <t>QTY 2</t>
        </is>
      </c>
      <c r="F53" s="4" t="inlineStr">
        <is>
          <t>Diff
in QTY</t>
        </is>
      </c>
      <c r="G53" s="4" t="inlineStr">
        <is>
          <t>Total
Unit Cost 1</t>
        </is>
      </c>
      <c r="H53" s="4" t="inlineStr">
        <is>
          <t>Total
Unit Cost 2</t>
        </is>
      </c>
      <c r="I53" s="4" t="inlineStr">
        <is>
          <t>Diff in
Total Unit Cost</t>
        </is>
      </c>
      <c r="J53" s="4" t="inlineStr">
        <is>
          <t>Total 1</t>
        </is>
      </c>
      <c r="K53" s="4" t="inlineStr">
        <is>
          <t>Total 2</t>
        </is>
      </c>
      <c r="L53" s="4" t="inlineStr">
        <is>
          <t>Diff
in Total</t>
        </is>
      </c>
      <c r="M53" s="4" t="inlineStr">
        <is>
          <t>Tax 1</t>
        </is>
      </c>
      <c r="N53" s="4" t="inlineStr">
        <is>
          <t>Tax 2</t>
        </is>
      </c>
      <c r="O53" s="4" t="inlineStr">
        <is>
          <t>Total
w/Tax 1</t>
        </is>
      </c>
      <c r="P53" s="4" t="inlineStr">
        <is>
          <t>Total
w/Tax 2</t>
        </is>
      </c>
      <c r="Q53" s="4" t="inlineStr">
        <is>
          <t>Diff in
Total w/Tax</t>
        </is>
      </c>
      <c r="R53" s="4" t="inlineStr">
        <is>
          <t>Depr
Amt 1</t>
        </is>
      </c>
      <c r="S53" s="4" t="inlineStr">
        <is>
          <t>Depr
Amt 2</t>
        </is>
      </c>
      <c r="T53" s="4" t="inlineStr">
        <is>
          <t>Depr
% 1</t>
        </is>
      </c>
      <c r="U53" s="4" t="inlineStr">
        <is>
          <t>Depr
% 2</t>
        </is>
      </c>
      <c r="V53" s="4" t="inlineStr">
        <is>
          <t>ACV 1</t>
        </is>
      </c>
      <c r="W53" s="4" t="inlineStr">
        <is>
          <t>ACV 2</t>
        </is>
      </c>
      <c r="X53" s="4" t="inlineStr">
        <is>
          <t>Diff
in ACV</t>
        </is>
      </c>
      <c r="Y53" s="4" t="inlineStr">
        <is>
          <t>O&amp;P 1</t>
        </is>
      </c>
      <c r="Z53" s="4" t="inlineStr">
        <is>
          <t>O&amp;P 2</t>
        </is>
      </c>
      <c r="AA53" s="4" t="inlineStr">
        <is>
          <t>Diff
in O&amp;P</t>
        </is>
      </c>
      <c r="AB53" s="4" t="inlineStr">
        <is>
          <t>Total w/Tax
&amp; O&amp;P 1</t>
        </is>
      </c>
      <c r="AC53" s="4" t="inlineStr">
        <is>
          <t>Total w/Tax
&amp; O&amp;P 2</t>
        </is>
      </c>
      <c r="AD53" s="4" t="inlineStr">
        <is>
          <t>Diff in Total
w/Tax &amp; O&amp;P</t>
        </is>
      </c>
      <c r="AE53" s="4" t="inlineStr">
        <is>
          <t>% Diff due to
Unit Cost</t>
        </is>
      </c>
      <c r="AF53" s="4" t="inlineStr">
        <is>
          <t>% Diff due to
Quantity</t>
        </is>
      </c>
    </row>
    <row r="54">
      <c r="A54" t="n">
        <v>43</v>
      </c>
      <c r="C54" s="5" t="inlineStr">
        <is>
          <t>Standard hours service call</t>
        </is>
      </c>
      <c r="E54" t="n">
        <v>1</v>
      </c>
      <c r="H54" s="7" t="n">
        <v>161.75</v>
      </c>
      <c r="K54" s="7">
        <f>E54*H54</f>
        <v/>
      </c>
      <c r="N54" s="7" t="n">
        <v>13.62</v>
      </c>
      <c r="P54" s="7">
        <f>K54+N54</f>
        <v/>
      </c>
      <c r="S54" s="7" t="n">
        <v>0</v>
      </c>
      <c r="U54" s="8" t="n">
        <v>0</v>
      </c>
      <c r="W54" s="7">
        <f>P54-S54</f>
        <v/>
      </c>
      <c r="Z54" s="7" t="n">
        <v>22.95</v>
      </c>
      <c r="AC54" s="7">
        <f>P54+Z54</f>
        <v/>
      </c>
    </row>
    <row r="55">
      <c r="A55" t="n">
        <v>44</v>
      </c>
      <c r="C55" s="5" t="inlineStr">
        <is>
          <t>Water extraction - carpet</t>
        </is>
      </c>
      <c r="E55" t="n">
        <v>120</v>
      </c>
      <c r="H55" s="7" t="n">
        <v>1.24</v>
      </c>
      <c r="K55" s="7">
        <f>E55*H55</f>
        <v/>
      </c>
      <c r="N55" s="7" t="n">
        <v>12.22</v>
      </c>
      <c r="P55" s="7">
        <f>K55+N55</f>
        <v/>
      </c>
      <c r="S55" s="7" t="n">
        <v>0</v>
      </c>
      <c r="U55" s="8" t="n">
        <v>0</v>
      </c>
      <c r="W55" s="7">
        <f>P55-S55</f>
        <v/>
      </c>
      <c r="Z55" s="7" t="n">
        <v>20.92</v>
      </c>
      <c r="AC55" s="7">
        <f>P55+Z55</f>
        <v/>
      </c>
    </row>
    <row r="56">
      <c r="A56" t="n">
        <v>45</v>
      </c>
      <c r="C56" s="5" t="inlineStr">
        <is>
          <t>Equipment pickup and return</t>
        </is>
      </c>
      <c r="E56" t="n">
        <v>1</v>
      </c>
      <c r="H56" s="7" t="n">
        <v>121.3</v>
      </c>
      <c r="K56" s="7">
        <f>E56*H56</f>
        <v/>
      </c>
      <c r="N56" s="7" t="n">
        <v>10.76</v>
      </c>
      <c r="P56" s="7">
        <f>K56+N56</f>
        <v/>
      </c>
      <c r="S56" s="7" t="n">
        <v>0</v>
      </c>
      <c r="U56" s="8" t="n">
        <v>0</v>
      </c>
      <c r="W56" s="7">
        <f>P56-S56</f>
        <v/>
      </c>
      <c r="Z56" s="7" t="n">
        <v>14.58</v>
      </c>
      <c r="AC56" s="7">
        <f>P56+Z56</f>
        <v/>
      </c>
    </row>
    <row r="57">
      <c r="A57" t="n">
        <v>46</v>
      </c>
      <c r="C57" s="5" t="inlineStr">
        <is>
          <t>Final moisture verification</t>
        </is>
      </c>
      <c r="E57" t="n">
        <v>1</v>
      </c>
      <c r="H57" s="7" t="n">
        <v>91.84999999999999</v>
      </c>
      <c r="K57" s="7">
        <f>E57*H57</f>
        <v/>
      </c>
      <c r="N57" s="7" t="n">
        <v>5.77</v>
      </c>
      <c r="P57" s="7">
        <f>K57+N57</f>
        <v/>
      </c>
      <c r="S57" s="7" t="n">
        <v>0</v>
      </c>
      <c r="U57" s="8" t="n">
        <v>0</v>
      </c>
      <c r="W57" s="7">
        <f>P57-S57</f>
        <v/>
      </c>
      <c r="Z57" s="7" t="n">
        <v>9.720000000000001</v>
      </c>
      <c r="AC57" s="7">
        <f>P57+Z57</f>
        <v/>
      </c>
    </row>
    <row r="58">
      <c r="A58" t="n">
        <v>47</v>
      </c>
      <c r="C58" s="5" t="inlineStr">
        <is>
          <t>New wall insulation</t>
        </is>
      </c>
      <c r="E58" t="n">
        <v>25</v>
      </c>
      <c r="H58" s="7" t="n">
        <v>3.39</v>
      </c>
      <c r="K58" s="7">
        <f>E58*H58</f>
        <v/>
      </c>
      <c r="N58" s="7" t="n">
        <v>7.06</v>
      </c>
      <c r="P58" s="7">
        <f>K58+N58</f>
        <v/>
      </c>
      <c r="S58" s="7" t="n">
        <v>0</v>
      </c>
      <c r="U58" s="8" t="n">
        <v>0</v>
      </c>
      <c r="W58" s="7">
        <f>P58-S58</f>
        <v/>
      </c>
      <c r="Z58" s="7" t="n">
        <v>9.640000000000001</v>
      </c>
      <c r="AC58" s="7">
        <f>P58+Z58</f>
        <v/>
      </c>
    </row>
    <row r="59">
      <c r="A59" t="n">
        <v>48</v>
      </c>
      <c r="C59" s="5" t="inlineStr">
        <is>
          <t>Poly sheeting - floor protection</t>
        </is>
      </c>
      <c r="E59" t="n">
        <v>200</v>
      </c>
      <c r="H59" s="7" t="n">
        <v>0.43</v>
      </c>
      <c r="K59" s="7">
        <f>E59*H59</f>
        <v/>
      </c>
      <c r="N59" s="7" t="n">
        <v>6.04</v>
      </c>
      <c r="P59" s="7">
        <f>K59+N59</f>
        <v/>
      </c>
      <c r="S59" s="7" t="n">
        <v>0</v>
      </c>
      <c r="U59" s="8" t="n">
        <v>0</v>
      </c>
      <c r="W59" s="7">
        <f>P59-S59</f>
        <v/>
      </c>
      <c r="Z59" s="7" t="n">
        <v>9.4</v>
      </c>
      <c r="AC59" s="7">
        <f>P59+Z59</f>
        <v/>
      </c>
    </row>
    <row r="60">
      <c r="A60" t="n">
        <v>49</v>
      </c>
      <c r="C60" s="5" t="inlineStr">
        <is>
          <t>Administrative processing fee</t>
        </is>
      </c>
      <c r="E60" t="n">
        <v>1</v>
      </c>
      <c r="H60" s="7" t="n">
        <v>82.40000000000001</v>
      </c>
      <c r="K60" s="7">
        <f>E60*H60</f>
        <v/>
      </c>
      <c r="N60" s="7" t="n">
        <v>6.94</v>
      </c>
      <c r="P60" s="7">
        <f>K60+N60</f>
        <v/>
      </c>
      <c r="S60" s="7" t="n">
        <v>0</v>
      </c>
      <c r="U60" s="8" t="n">
        <v>0</v>
      </c>
      <c r="W60" s="7">
        <f>P60-S60</f>
        <v/>
      </c>
      <c r="Z60" s="7" t="n">
        <v>8.27</v>
      </c>
      <c r="AC60" s="7">
        <f>P60+Z60</f>
        <v/>
      </c>
    </row>
    <row r="61">
      <c r="A61" t="n">
        <v>50</v>
      </c>
      <c r="C61" s="5" t="inlineStr">
        <is>
          <t>Remove wall insulation</t>
        </is>
      </c>
      <c r="E61" t="n">
        <v>25</v>
      </c>
      <c r="H61" s="7" t="n">
        <v>1.4</v>
      </c>
      <c r="K61" s="7">
        <f>E61*H61</f>
        <v/>
      </c>
      <c r="N61" s="7" t="n">
        <v>2.68</v>
      </c>
      <c r="P61" s="7">
        <f>K61+N61</f>
        <v/>
      </c>
      <c r="S61" s="7" t="n">
        <v>0</v>
      </c>
      <c r="U61" s="8" t="n">
        <v>0</v>
      </c>
      <c r="W61" s="7">
        <f>P61-S61</f>
        <v/>
      </c>
      <c r="Z61" s="7" t="n">
        <v>4.94</v>
      </c>
      <c r="AC61" s="7">
        <f>P61+Z61</f>
        <v/>
      </c>
    </row>
    <row r="62">
      <c r="A62" s="10" t="inlineStr">
        <is>
          <t>SUBTOTAL SECTION 3</t>
        </is>
      </c>
      <c r="B62" s="10" t="n"/>
      <c r="C62" s="10" t="n"/>
      <c r="D62" s="10" t="n"/>
      <c r="E62" s="10" t="n"/>
      <c r="F62" s="10" t="n"/>
      <c r="G62" s="10" t="n"/>
      <c r="H62" s="10" t="n"/>
      <c r="I62" s="10" t="n"/>
      <c r="J62" s="10" t="n"/>
      <c r="K62" s="11">
        <f>SUM(K54:K61)</f>
        <v/>
      </c>
      <c r="L62" s="11">
        <f>SUM(L54:L61)</f>
        <v/>
      </c>
      <c r="M62" s="10" t="n"/>
      <c r="N62" s="11">
        <f>SUM(N54:N61)</f>
        <v/>
      </c>
      <c r="O62" s="10" t="n"/>
      <c r="P62" s="11">
        <f>SUM(P54:P61)</f>
        <v/>
      </c>
      <c r="Q62" s="11">
        <f>SUM(Q54:Q61)</f>
        <v/>
      </c>
      <c r="R62" s="10" t="n"/>
      <c r="S62" s="11">
        <f>SUM(S54:S61)</f>
        <v/>
      </c>
      <c r="T62" s="10" t="n"/>
      <c r="U62" s="12">
        <f>AVERAGE(U54:U61)</f>
        <v/>
      </c>
      <c r="V62" s="10" t="n"/>
      <c r="W62" s="11">
        <f>SUM(W54:W61)</f>
        <v/>
      </c>
      <c r="X62" s="11">
        <f>SUM(X54:X61)</f>
        <v/>
      </c>
      <c r="Y62" s="10" t="n"/>
      <c r="Z62" s="11">
        <f>SUM(Z54:Z61)</f>
        <v/>
      </c>
      <c r="AA62" s="11">
        <f>SUM(AA54:AA61)</f>
        <v/>
      </c>
      <c r="AB62" s="10" t="n"/>
      <c r="AC62" s="11">
        <f>SUM(AC54:AC61)</f>
        <v/>
      </c>
      <c r="AD62" s="11">
        <f>SUM(AD54:AD61)</f>
        <v/>
      </c>
      <c r="AE62" s="10" t="n"/>
      <c r="AF62" s="10" t="n"/>
    </row>
    <row r="64">
      <c r="A64" s="10" t="inlineStr">
        <is>
          <t>GRAND TOTAL</t>
        </is>
      </c>
      <c r="B64" s="10" t="n"/>
      <c r="C64" s="10" t="n"/>
      <c r="D64" s="10" t="n"/>
      <c r="E64" s="10" t="n"/>
      <c r="F64" s="10" t="n"/>
      <c r="G64" s="10" t="n"/>
      <c r="H64" s="10" t="n"/>
      <c r="I64" s="10" t="n"/>
      <c r="J64" s="11">
        <f>J40+J50+J62</f>
        <v/>
      </c>
      <c r="K64" s="11">
        <f>K40+K50+K62</f>
        <v/>
      </c>
      <c r="L64" s="11">
        <f>K64-J64</f>
        <v/>
      </c>
      <c r="M64" s="11">
        <f>M40+M50+M62</f>
        <v/>
      </c>
      <c r="N64" s="11">
        <f>N40+N50+N62</f>
        <v/>
      </c>
      <c r="O64" s="11">
        <f>O40+O50+O62</f>
        <v/>
      </c>
      <c r="P64" s="11">
        <f>P40+P50+P62</f>
        <v/>
      </c>
      <c r="Q64" s="11">
        <f>P64-O64</f>
        <v/>
      </c>
      <c r="R64" s="11">
        <f>R40+R50+R62</f>
        <v/>
      </c>
      <c r="S64" s="11">
        <f>S40+S50+S62</f>
        <v/>
      </c>
      <c r="T64" s="12">
        <f>AVERAGE(T40,T50,T62)</f>
        <v/>
      </c>
      <c r="U64" s="12">
        <f>AVERAGE(U40,U50,U62)</f>
        <v/>
      </c>
      <c r="V64" s="11">
        <f>V40+V50+V62</f>
        <v/>
      </c>
      <c r="W64" s="11">
        <f>W40+W50+W62</f>
        <v/>
      </c>
      <c r="X64" s="11">
        <f>W64-V64</f>
        <v/>
      </c>
      <c r="Y64" s="11">
        <f>Y40+Y50+Y62</f>
        <v/>
      </c>
      <c r="Z64" s="11">
        <f>Z40+Z50+Z62</f>
        <v/>
      </c>
      <c r="AA64" s="11">
        <f>AA40+AA50+AA62</f>
        <v/>
      </c>
      <c r="AB64" s="11">
        <f>AB40+AB50+AB62</f>
        <v/>
      </c>
      <c r="AC64" s="11">
        <f>AC40+AC50+AC62</f>
        <v/>
      </c>
      <c r="AD64" s="11">
        <f>AC64-AB64</f>
        <v/>
      </c>
      <c r="AE64" s="12">
        <f>AVERAGE(AE40,AE50,AE62)</f>
        <v/>
      </c>
      <c r="AF64" s="12">
        <f>AVERAGE(AF40,AF50,AF62)</f>
        <v/>
      </c>
    </row>
    <row r="65" ht="30" customHeight="1">
      <c r="A65" s="4" t="inlineStr">
        <is>
          <t>Row #</t>
        </is>
      </c>
      <c r="B65" s="4" t="inlineStr">
        <is>
          <t>Description 1</t>
        </is>
      </c>
      <c r="C65" s="4" t="inlineStr">
        <is>
          <t>Description 2</t>
        </is>
      </c>
      <c r="D65" s="4" t="inlineStr">
        <is>
          <t>QTY 1</t>
        </is>
      </c>
      <c r="E65" s="4" t="inlineStr">
        <is>
          <t>QTY 2</t>
        </is>
      </c>
      <c r="F65" s="4" t="inlineStr">
        <is>
          <t>Diff
in QTY</t>
        </is>
      </c>
      <c r="G65" s="4" t="inlineStr">
        <is>
          <t>Total
Unit Cost 1</t>
        </is>
      </c>
      <c r="H65" s="4" t="inlineStr">
        <is>
          <t>Total
Unit Cost 2</t>
        </is>
      </c>
      <c r="I65" s="4" t="inlineStr">
        <is>
          <t>Diff in
Total Unit Cost</t>
        </is>
      </c>
      <c r="J65" s="4" t="inlineStr">
        <is>
          <t>Total 1</t>
        </is>
      </c>
      <c r="K65" s="4" t="inlineStr">
        <is>
          <t>Total 2</t>
        </is>
      </c>
      <c r="L65" s="4" t="inlineStr">
        <is>
          <t>Diff
in Total</t>
        </is>
      </c>
      <c r="M65" s="4" t="inlineStr">
        <is>
          <t>Tax 1</t>
        </is>
      </c>
      <c r="N65" s="4" t="inlineStr">
        <is>
          <t>Tax 2</t>
        </is>
      </c>
      <c r="O65" s="4" t="inlineStr">
        <is>
          <t>Total
w/Tax 1</t>
        </is>
      </c>
      <c r="P65" s="4" t="inlineStr">
        <is>
          <t>Total
w/Tax 2</t>
        </is>
      </c>
      <c r="Q65" s="4" t="inlineStr">
        <is>
          <t>Diff in
Total w/Tax</t>
        </is>
      </c>
      <c r="R65" s="4" t="inlineStr">
        <is>
          <t>Depr
Amt 1</t>
        </is>
      </c>
      <c r="S65" s="4" t="inlineStr">
        <is>
          <t>Depr
Amt 2</t>
        </is>
      </c>
      <c r="T65" s="4" t="inlineStr">
        <is>
          <t>Depr
% 1</t>
        </is>
      </c>
      <c r="U65" s="4" t="inlineStr">
        <is>
          <t>Depr
% 2</t>
        </is>
      </c>
      <c r="V65" s="4" t="inlineStr">
        <is>
          <t>ACV 1</t>
        </is>
      </c>
      <c r="W65" s="4" t="inlineStr">
        <is>
          <t>ACV 2</t>
        </is>
      </c>
      <c r="X65" s="4" t="inlineStr">
        <is>
          <t>Diff
in ACV</t>
        </is>
      </c>
      <c r="Y65" s="4" t="inlineStr">
        <is>
          <t>O&amp;P 1</t>
        </is>
      </c>
      <c r="Z65" s="4" t="inlineStr">
        <is>
          <t>O&amp;P 2</t>
        </is>
      </c>
      <c r="AA65" s="4" t="inlineStr">
        <is>
          <t>Diff
in O&amp;P</t>
        </is>
      </c>
      <c r="AB65" s="4" t="inlineStr">
        <is>
          <t>Total w/Tax
&amp; O&amp;P 1</t>
        </is>
      </c>
      <c r="AC65" s="4" t="inlineStr">
        <is>
          <t>Total w/Tax
&amp; O&amp;P 2</t>
        </is>
      </c>
      <c r="AD65" s="4" t="inlineStr">
        <is>
          <t>Diff in Total
w/Tax &amp; O&amp;P</t>
        </is>
      </c>
      <c r="AE65" s="4" t="inlineStr">
        <is>
          <t>% Diff due to
Unit Cost</t>
        </is>
      </c>
      <c r="AF65" s="4" t="inlineStr">
        <is>
          <t>% Diff due to
Quantity</t>
        </is>
      </c>
    </row>
  </sheetData>
  <mergeCells count="3">
    <mergeCell ref="L42:T42"/>
    <mergeCell ref="L2:T2"/>
    <mergeCell ref="L52:T5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6600"/>
    <outlinePr summaryBelow="1" summaryRight="1"/>
    <pageSetUpPr/>
  </sheetPr>
  <dimension ref="A1:E115"/>
  <sheetViews>
    <sheetView workbookViewId="0">
      <selection activeCell="A1" sqref="A1"/>
    </sheetView>
  </sheetViews>
  <sheetFormatPr baseColWidth="8" defaultRowHeight="15"/>
  <cols>
    <col width="64" customWidth="1" min="1" max="1"/>
    <col width="26" customWidth="1" min="2" max="2"/>
    <col width="26" customWidth="1" min="3" max="3"/>
    <col width="26" customWidth="1" min="4" max="4"/>
    <col width="18" customWidth="1" min="5" max="5"/>
  </cols>
  <sheetData>
    <row r="1" ht="30" customHeight="1">
      <c r="A1" s="13" t="inlineStr">
        <is>
          <t>ESTIMATE 1 - TOTALS</t>
        </is>
      </c>
      <c r="B1" s="14" t="n"/>
      <c r="C1" s="14" t="n"/>
      <c r="D1" s="14" t="n"/>
    </row>
    <row r="3">
      <c r="A3" s="15" t="inlineStr">
        <is>
          <t>SUMMARY FOR ESTIMATE 1 - Standardized Labels</t>
        </is>
      </c>
    </row>
    <row r="4">
      <c r="A4" s="16" t="inlineStr">
        <is>
          <t>Ambiguous labels (e.g., "RCV") have been standardized to explicit names like "Total w/Tax+O&amp;P" for clarity.</t>
        </is>
      </c>
    </row>
    <row r="5">
      <c r="A5" s="17" t="inlineStr">
        <is>
          <t>Line Item Total (qty*total unit cost only)</t>
        </is>
      </c>
      <c r="B5" s="18" t="n">
        <v>42333.62</v>
      </c>
    </row>
    <row r="6">
      <c r="A6" t="inlineStr">
        <is>
          <t>Total Tax</t>
        </is>
      </c>
      <c r="B6" s="18" t="n">
        <v>3213.3</v>
      </c>
    </row>
    <row r="7">
      <c r="A7" t="inlineStr">
        <is>
          <t>Line Item Total + Tax</t>
        </is>
      </c>
      <c r="B7" s="18" t="n">
        <v>45546.92000000001</v>
      </c>
    </row>
    <row r="9">
      <c r="A9" t="inlineStr">
        <is>
          <t>O&amp;P</t>
        </is>
      </c>
      <c r="B9" s="18" t="n">
        <v>5013.65</v>
      </c>
    </row>
    <row r="10">
      <c r="A10" s="19" t="inlineStr">
        <is>
          <t>Total w/Tax+O&amp;P</t>
        </is>
      </c>
      <c r="B10" s="20" t="n">
        <v>50560.58</v>
      </c>
    </row>
    <row r="13">
      <c r="A13" s="21" t="n"/>
      <c r="B13" s="21" t="n"/>
      <c r="C13" s="21" t="n"/>
      <c r="D13" s="21" t="n"/>
    </row>
    <row r="19" ht="30" customHeight="1">
      <c r="A19" s="13" t="inlineStr">
        <is>
          <t>ESTIMATE 2 - TOTALS</t>
        </is>
      </c>
      <c r="B19" s="14" t="n"/>
      <c r="C19" s="14" t="n"/>
      <c r="D19" s="14" t="n"/>
    </row>
    <row r="21">
      <c r="A21" s="15" t="inlineStr">
        <is>
          <t>SUMMARY FOR ESTIMATE 2 - Standardized Labels</t>
        </is>
      </c>
    </row>
    <row r="22">
      <c r="A22" s="16" t="inlineStr">
        <is>
          <t>Ambiguous labels (e.g., "RCV") have been standardized to explicit names like "Total w/Tax+O&amp;P" for clarity.</t>
        </is>
      </c>
    </row>
    <row r="23">
      <c r="A23" s="17" t="inlineStr">
        <is>
          <t>Line Item Total (qty*total unit cost only)</t>
        </is>
      </c>
      <c r="B23" s="18" t="n">
        <v>18297.88</v>
      </c>
    </row>
    <row r="24">
      <c r="A24" t="inlineStr">
        <is>
          <t>Total Tax</t>
        </is>
      </c>
      <c r="B24" s="18" t="n">
        <v>1385.75</v>
      </c>
    </row>
    <row r="25">
      <c r="A25" t="inlineStr">
        <is>
          <t>Line Item Total + Tax</t>
        </is>
      </c>
      <c r="B25" s="18" t="n">
        <v>19683.63</v>
      </c>
    </row>
    <row r="27">
      <c r="A27" t="inlineStr">
        <is>
          <t>O&amp;P</t>
        </is>
      </c>
      <c r="B27" s="18" t="n">
        <v>2371.53</v>
      </c>
    </row>
    <row r="28">
      <c r="A28" s="19" t="inlineStr">
        <is>
          <t>Total w/Tax+O&amp;P</t>
        </is>
      </c>
      <c r="B28" s="20" t="n">
        <v>22055.16</v>
      </c>
    </row>
    <row r="31">
      <c r="A31" s="21" t="n"/>
      <c r="B31" s="21" t="n"/>
      <c r="C31" s="21" t="n"/>
      <c r="D31" s="21" t="n"/>
    </row>
    <row r="38" ht="30" customHeight="1">
      <c r="A38" s="22" t="inlineStr">
        <is>
          <t>SUMMARY COMPARISON</t>
        </is>
      </c>
      <c r="B38" s="23" t="n"/>
      <c r="C38" s="23" t="n"/>
      <c r="D38" s="23" t="n"/>
      <c r="E38" s="23" t="n"/>
    </row>
    <row r="40">
      <c r="A40" s="24" t="inlineStr">
        <is>
          <t>Metric</t>
        </is>
      </c>
      <c r="B40" s="24" t="inlineStr">
        <is>
          <t>Estimate 1</t>
        </is>
      </c>
      <c r="C40" s="24" t="inlineStr">
        <is>
          <t>Estimate 2</t>
        </is>
      </c>
      <c r="D40" s="24" t="inlineStr">
        <is>
          <t>Difference</t>
        </is>
      </c>
      <c r="E40" s="24" t="inlineStr">
        <is>
          <t>% Diff</t>
        </is>
      </c>
    </row>
    <row r="41">
      <c r="A41" s="25" t="inlineStr">
        <is>
          <t>Line Item Total (qty*total unit cost only)</t>
        </is>
      </c>
      <c r="B41" s="26" t="n">
        <v>42333.62</v>
      </c>
      <c r="C41" s="26" t="n">
        <v>18297.88</v>
      </c>
      <c r="D41" s="27" t="n">
        <v>-24035.74</v>
      </c>
      <c r="E41" s="28" t="n">
        <v>-0.5677695410881469</v>
      </c>
    </row>
    <row r="42">
      <c r="A42" s="25" t="inlineStr">
        <is>
          <t>Total Tax</t>
        </is>
      </c>
      <c r="B42" s="26" t="n">
        <v>3213.3</v>
      </c>
      <c r="C42" s="26" t="n">
        <v>1385.75</v>
      </c>
      <c r="D42" s="27" t="n">
        <v>-1827.55</v>
      </c>
      <c r="E42" s="28" t="n">
        <v>-0.5687455264058756</v>
      </c>
    </row>
    <row r="43">
      <c r="A43" s="25" t="inlineStr">
        <is>
          <t>O&amp;P</t>
        </is>
      </c>
      <c r="B43" s="26" t="n">
        <v>5013.65</v>
      </c>
      <c r="C43" s="26" t="n">
        <v>2371.53</v>
      </c>
      <c r="D43" s="27" t="n">
        <v>-2642.119999999999</v>
      </c>
      <c r="E43" s="28" t="n">
        <v>-0.5269853300489662</v>
      </c>
    </row>
    <row r="44">
      <c r="A44" s="25" t="inlineStr">
        <is>
          <t>Total w/Tax+O&amp;P</t>
        </is>
      </c>
      <c r="B44" s="26" t="n">
        <v>50560.58</v>
      </c>
      <c r="C44" s="26" t="n">
        <v>22055.16</v>
      </c>
      <c r="D44" s="27" t="n">
        <v>-28505.42</v>
      </c>
      <c r="E44" s="28" t="n">
        <v>-0.5637874407295169</v>
      </c>
    </row>
    <row r="45">
      <c r="A45" s="29" t="inlineStr">
        <is>
          <t>TOTAL</t>
        </is>
      </c>
      <c r="B45" s="30" t="n">
        <v>50560.57000000001</v>
      </c>
      <c r="C45" s="30" t="n">
        <v>22055.16</v>
      </c>
      <c r="D45" s="30" t="n">
        <v>-28505.41000000001</v>
      </c>
      <c r="E45" s="31" t="n">
        <v>-0.5637873544542714</v>
      </c>
    </row>
    <row r="49" ht="30" customHeight="1">
      <c r="A49" s="13" t="inlineStr">
        <is>
          <t>COVERAGE SUMMARY COMPARISON</t>
        </is>
      </c>
      <c r="B49" s="14" t="n"/>
      <c r="C49" s="14" t="n"/>
      <c r="D49" s="14" t="n"/>
      <c r="E49" s="14" t="n"/>
    </row>
    <row r="51">
      <c r="A51" s="32" t="inlineStr">
        <is>
          <t>Item</t>
        </is>
      </c>
      <c r="B51" s="32" t="inlineStr">
        <is>
          <t>ABC Contractors</t>
        </is>
      </c>
      <c r="C51" s="32" t="inlineStr">
        <is>
          <t>XYZ Insurance Co</t>
        </is>
      </c>
      <c r="D51" s="32" t="inlineStr">
        <is>
          <t>Difference</t>
        </is>
      </c>
    </row>
    <row r="52">
      <c r="A52" s="25" t="inlineStr">
        <is>
          <t>Tax</t>
        </is>
      </c>
      <c r="B52" s="26" t="n">
        <v>3213.3</v>
      </c>
      <c r="C52" s="26" t="n">
        <v>1385.75</v>
      </c>
      <c r="D52" s="33" t="n">
        <v>-1827.55</v>
      </c>
    </row>
    <row r="53">
      <c r="A53" s="25" t="inlineStr">
        <is>
          <t>Overhead &amp; Profit (O&amp;P)</t>
        </is>
      </c>
      <c r="B53" s="26" t="n">
        <v>5013.65</v>
      </c>
      <c r="C53" s="26" t="n">
        <v>2371.53</v>
      </c>
      <c r="D53" s="33" t="n">
        <v>-2642.119999999999</v>
      </c>
    </row>
    <row r="54">
      <c r="A54" s="25" t="inlineStr">
        <is>
          <t>Replacement Cost Value (RCV)</t>
        </is>
      </c>
      <c r="B54" s="26" t="n">
        <v>50560.58</v>
      </c>
      <c r="C54" s="26" t="n">
        <v>22055.16</v>
      </c>
      <c r="D54" s="33" t="n">
        <v>-28505.42</v>
      </c>
    </row>
    <row r="58" ht="30" customHeight="1">
      <c r="A58" s="34" t="inlineStr">
        <is>
          <t>ROOM COMPARISON</t>
        </is>
      </c>
      <c r="B58" s="35" t="n"/>
      <c r="C58" s="35" t="n"/>
      <c r="D58" s="35" t="n"/>
      <c r="E58" s="35" t="n"/>
    </row>
    <row r="60">
      <c r="A60" s="24" t="inlineStr">
        <is>
          <t>Room</t>
        </is>
      </c>
      <c r="B60" s="24" t="inlineStr">
        <is>
          <t>Estimate 1</t>
        </is>
      </c>
      <c r="C60" s="24" t="inlineStr">
        <is>
          <t>Estimate 2</t>
        </is>
      </c>
      <c r="D60" s="24" t="inlineStr">
        <is>
          <t>Difference</t>
        </is>
      </c>
      <c r="E60" s="24" t="inlineStr">
        <is>
          <t>Status</t>
        </is>
      </c>
    </row>
    <row r="61">
      <c r="A61" s="25" t="inlineStr">
        <is>
          <t>Mitigation</t>
        </is>
      </c>
      <c r="B61" s="26" t="n">
        <v>596.6800000000001</v>
      </c>
      <c r="C61" s="26" t="n">
        <v>861.1899999999999</v>
      </c>
      <c r="D61" s="26" t="n">
        <v>264.5099999999999</v>
      </c>
      <c r="E61" s="25" t="inlineStr"/>
    </row>
    <row r="62">
      <c r="A62" s="25" t="inlineStr">
        <is>
          <t>Master Bedroom</t>
        </is>
      </c>
      <c r="B62" s="26" t="n">
        <v>123.56</v>
      </c>
      <c r="C62" s="26" t="n">
        <v>36.84</v>
      </c>
      <c r="D62" s="26" t="n">
        <v>-86.72</v>
      </c>
      <c r="E62" s="25" t="inlineStr"/>
    </row>
    <row r="63">
      <c r="A63" s="25" t="inlineStr">
        <is>
          <t>Kitchen</t>
        </is>
      </c>
      <c r="B63" s="26" t="n">
        <v>1300.64</v>
      </c>
      <c r="C63" s="26" t="n">
        <v>936.7700000000002</v>
      </c>
      <c r="D63" s="26" t="n">
        <v>-363.8699999999997</v>
      </c>
      <c r="E63" s="25" t="inlineStr"/>
    </row>
    <row r="64">
      <c r="A64" s="25" t="inlineStr">
        <is>
          <t>General</t>
        </is>
      </c>
      <c r="B64" s="26" t="n">
        <v>305.67</v>
      </c>
      <c r="C64" s="26" t="n">
        <v>227.98</v>
      </c>
      <c r="D64" s="26" t="n">
        <v>-77.69</v>
      </c>
      <c r="E64" s="25" t="inlineStr"/>
    </row>
    <row r="68" ht="30" customHeight="1">
      <c r="A68" s="36" t="inlineStr">
        <is>
          <t>Top Largest Differences</t>
        </is>
      </c>
      <c r="B68" s="37" t="n"/>
      <c r="C68" s="37" t="n"/>
      <c r="D68" s="37" t="n"/>
    </row>
    <row r="70">
      <c r="A70" s="24" t="inlineStr">
        <is>
          <t>Description (Est 1)</t>
        </is>
      </c>
      <c r="B70" s="24" t="inlineStr">
        <is>
          <t>Estimate 1</t>
        </is>
      </c>
      <c r="C70" s="24" t="inlineStr">
        <is>
          <t>Estimate 2</t>
        </is>
      </c>
      <c r="D70" s="24" t="inlineStr">
        <is>
          <t>Difference</t>
        </is>
      </c>
    </row>
    <row r="71">
      <c r="A71" s="25" t="inlineStr">
        <is>
          <t>Paint walls and ceiling</t>
        </is>
      </c>
      <c r="B71" s="26" t="n">
        <v>4270.5</v>
      </c>
      <c r="C71" s="26" t="n">
        <v>591.5</v>
      </c>
      <c r="D71" s="27" t="n">
        <v>-3679</v>
      </c>
    </row>
    <row r="72">
      <c r="A72" s="25" t="inlineStr">
        <is>
          <t>Install new base cabinets</t>
        </is>
      </c>
      <c r="B72" s="26" t="n">
        <v>4556.2</v>
      </c>
      <c r="C72" s="26" t="n">
        <v>2380.96</v>
      </c>
      <c r="D72" s="27" t="n">
        <v>-2175.24</v>
      </c>
    </row>
    <row r="73">
      <c r="A73" s="25" t="inlineStr">
        <is>
          <t>Install new wall cabinets</t>
        </is>
      </c>
      <c r="B73" s="26" t="n">
        <v>4828</v>
      </c>
      <c r="C73" s="26" t="n">
        <v>2675.6</v>
      </c>
      <c r="D73" s="27" t="n">
        <v>-2152.4</v>
      </c>
    </row>
    <row r="74">
      <c r="A74" s="25" t="inlineStr">
        <is>
          <t>Install new premium carpet</t>
        </is>
      </c>
      <c r="B74" s="26" t="n">
        <v>2814</v>
      </c>
      <c r="C74" s="26" t="n">
        <v>965.9</v>
      </c>
      <c r="D74" s="27" t="n">
        <v>-1848.1</v>
      </c>
    </row>
    <row r="75">
      <c r="A75" s="25" t="inlineStr">
        <is>
          <t>Wall and ceiling texture</t>
        </is>
      </c>
      <c r="B75" s="26" t="n">
        <v>2058.5</v>
      </c>
      <c r="C75" s="26" t="n">
        <v>301.4</v>
      </c>
      <c r="D75" s="27" t="n">
        <v>-1757.1</v>
      </c>
    </row>
    <row r="76">
      <c r="A76" s="25" t="inlineStr">
        <is>
          <t>Paint walls</t>
        </is>
      </c>
      <c r="B76" s="26" t="n">
        <v>1867.45</v>
      </c>
      <c r="C76" s="26" t="n">
        <v>336</v>
      </c>
      <c r="D76" s="27" t="n">
        <v>-1531.45</v>
      </c>
    </row>
    <row r="77">
      <c r="A77" s="25" t="inlineStr">
        <is>
          <t>Install solid countertop</t>
        </is>
      </c>
      <c r="B77" s="26" t="n">
        <v>2624.8</v>
      </c>
      <c r="C77" s="26" t="n">
        <v>1459.2</v>
      </c>
      <c r="D77" s="27" t="n">
        <v>-1165.6</v>
      </c>
    </row>
    <row r="78">
      <c r="A78" s="25" t="inlineStr">
        <is>
          <t>Install tall pantry cabinet</t>
        </is>
      </c>
      <c r="B78" s="26" t="n">
        <v>2239.875</v>
      </c>
      <c r="C78" s="26" t="n">
        <v>1295.35</v>
      </c>
      <c r="D78" s="27" t="n">
        <v>-944.5249999999999</v>
      </c>
    </row>
    <row r="79">
      <c r="A79" s="25" t="inlineStr">
        <is>
          <t>Wall texture - match existing</t>
        </is>
      </c>
      <c r="B79" s="26" t="n">
        <v>1075.2</v>
      </c>
      <c r="C79" s="26" t="n">
        <v>248</v>
      </c>
      <c r="D79" s="27" t="n">
        <v>-827.2</v>
      </c>
    </row>
    <row r="80">
      <c r="A80" s="25" t="inlineStr">
        <is>
          <t>Install plank flooring</t>
        </is>
      </c>
      <c r="B80" s="26" t="n">
        <v>2064</v>
      </c>
      <c r="C80" s="26" t="n">
        <v>1324.8</v>
      </c>
      <c r="D80" s="27" t="n">
        <v>-739.2</v>
      </c>
    </row>
    <row r="81">
      <c r="A81" s="38" t="inlineStr">
        <is>
          <t>TOTAL</t>
        </is>
      </c>
      <c r="B81" s="39" t="n"/>
      <c r="C81" s="39" t="n"/>
      <c r="D81" s="40" t="n">
        <v>-16819.815</v>
      </c>
    </row>
    <row r="85" ht="30" customHeight="1">
      <c r="A85" s="41" t="inlineStr">
        <is>
          <t>Top Largest Differences Driven by Quantity</t>
        </is>
      </c>
      <c r="B85" s="42" t="n"/>
      <c r="C85" s="42" t="n"/>
      <c r="D85" s="42" t="n"/>
    </row>
    <row r="87">
      <c r="A87" s="24" t="inlineStr">
        <is>
          <t>Description (Est 1)</t>
        </is>
      </c>
      <c r="B87" s="24" t="inlineStr">
        <is>
          <t>Estimate 1</t>
        </is>
      </c>
      <c r="C87" s="24" t="inlineStr">
        <is>
          <t>Estimate 2</t>
        </is>
      </c>
      <c r="D87" s="24" t="inlineStr">
        <is>
          <t>Difference</t>
        </is>
      </c>
    </row>
    <row r="88">
      <c r="A88" s="25" t="inlineStr">
        <is>
          <t>Paint walls and ceiling</t>
        </is>
      </c>
      <c r="B88" s="26" t="n">
        <v>3677.375</v>
      </c>
      <c r="C88" s="26" t="n">
        <v>705.2499999999999</v>
      </c>
      <c r="D88" s="27" t="n">
        <v>-2972.125</v>
      </c>
    </row>
    <row r="89">
      <c r="A89" s="25" t="inlineStr">
        <is>
          <t>Wall and ceiling texture</t>
        </is>
      </c>
      <c r="B89" s="26" t="n">
        <v>1817</v>
      </c>
      <c r="C89" s="26" t="n">
        <v>347.6</v>
      </c>
      <c r="D89" s="27" t="n">
        <v>-1469.4</v>
      </c>
    </row>
    <row r="90">
      <c r="A90" s="25" t="inlineStr">
        <is>
          <t>Install new premium carpet</t>
        </is>
      </c>
      <c r="B90" s="26" t="n">
        <v>2447.2</v>
      </c>
      <c r="C90" s="26" t="n">
        <v>1136.2</v>
      </c>
      <c r="D90" s="27" t="n">
        <v>-1311</v>
      </c>
    </row>
    <row r="91">
      <c r="A91" s="25" t="inlineStr">
        <is>
          <t>Paint walls</t>
        </is>
      </c>
      <c r="B91" s="26" t="n">
        <v>1643.525</v>
      </c>
      <c r="C91" s="26" t="n">
        <v>388.9999999999999</v>
      </c>
      <c r="D91" s="27" t="n">
        <v>-1254.525</v>
      </c>
    </row>
    <row r="92">
      <c r="A92" s="25" t="inlineStr">
        <is>
          <t>Install new wall cabinets</t>
        </is>
      </c>
      <c r="B92" s="26" t="n">
        <v>4086.25</v>
      </c>
      <c r="C92" s="26" t="n">
        <v>3269</v>
      </c>
      <c r="D92" s="27" t="n">
        <v>-817.2499999999995</v>
      </c>
    </row>
    <row r="93">
      <c r="A93" s="25" t="inlineStr">
        <is>
          <t>Install new base cabinets</t>
        </is>
      </c>
      <c r="B93" s="26" t="n">
        <v>3766.2</v>
      </c>
      <c r="C93" s="26" t="n">
        <v>3012.96</v>
      </c>
      <c r="D93" s="27" t="n">
        <v>-753.2399999999998</v>
      </c>
    </row>
    <row r="94">
      <c r="A94" s="25" t="inlineStr">
        <is>
          <t>Install plank flooring</t>
        </is>
      </c>
      <c r="B94" s="26" t="n">
        <v>2025.6</v>
      </c>
      <c r="C94" s="26" t="n">
        <v>1350.4</v>
      </c>
      <c r="D94" s="27" t="n">
        <v>-675.2</v>
      </c>
    </row>
    <row r="95">
      <c r="A95" s="25" t="inlineStr">
        <is>
          <t>Wall texture - match existing</t>
        </is>
      </c>
      <c r="B95" s="26" t="n">
        <v>934.4</v>
      </c>
      <c r="C95" s="26" t="n">
        <v>292</v>
      </c>
      <c r="D95" s="27" t="n">
        <v>-642.4</v>
      </c>
    </row>
    <row r="96">
      <c r="A96" s="25" t="inlineStr">
        <is>
          <t>Install solid countertop</t>
        </is>
      </c>
      <c r="B96" s="26" t="n">
        <v>2224.4</v>
      </c>
      <c r="C96" s="26" t="n">
        <v>1779.52</v>
      </c>
      <c r="D96" s="27" t="n">
        <v>-444.8800000000001</v>
      </c>
    </row>
    <row r="97">
      <c r="A97" s="25" t="inlineStr">
        <is>
          <t>Install tall pantry cabinet</t>
        </is>
      </c>
      <c r="B97" s="26" t="n">
        <v>1952.6625</v>
      </c>
      <c r="C97" s="26" t="n">
        <v>1518.7375</v>
      </c>
      <c r="D97" s="27" t="n">
        <v>-433.9250000000002</v>
      </c>
    </row>
    <row r="98">
      <c r="A98" s="43" t="inlineStr">
        <is>
          <t>TOTAL</t>
        </is>
      </c>
      <c r="B98" s="44" t="n"/>
      <c r="C98" s="44" t="n"/>
      <c r="D98" s="45" t="n">
        <v>-10773.945</v>
      </c>
    </row>
    <row r="102" ht="30" customHeight="1">
      <c r="A102" s="46" t="inlineStr">
        <is>
          <t>Top Largest Differences Driven by Unit Cost</t>
        </is>
      </c>
      <c r="B102" s="47" t="n"/>
      <c r="C102" s="47" t="n"/>
      <c r="D102" s="47" t="n"/>
    </row>
    <row r="104">
      <c r="A104" s="48" t="inlineStr">
        <is>
          <t>Description (Est 1)</t>
        </is>
      </c>
      <c r="B104" s="48" t="inlineStr">
        <is>
          <t>Estimate 1</t>
        </is>
      </c>
      <c r="C104" s="48" t="inlineStr">
        <is>
          <t>Estimate 2</t>
        </is>
      </c>
      <c r="D104" s="48" t="inlineStr">
        <is>
          <t>Difference</t>
        </is>
      </c>
    </row>
    <row r="105">
      <c r="A105" s="25" t="inlineStr">
        <is>
          <t>Install new base cabinets</t>
        </is>
      </c>
      <c r="B105" s="26" t="n">
        <v>4100.58</v>
      </c>
      <c r="C105" s="26" t="n">
        <v>2678.58</v>
      </c>
      <c r="D105" s="27" t="n">
        <v>-1422</v>
      </c>
    </row>
    <row r="106">
      <c r="A106" s="25" t="inlineStr">
        <is>
          <t>Install new wall cabinets</t>
        </is>
      </c>
      <c r="B106" s="26" t="n">
        <v>4345.2</v>
      </c>
      <c r="C106" s="26" t="n">
        <v>3010.05</v>
      </c>
      <c r="D106" s="27" t="n">
        <v>-1335.15</v>
      </c>
    </row>
    <row r="107">
      <c r="A107" s="25" t="inlineStr">
        <is>
          <t>Install solid countertop</t>
        </is>
      </c>
      <c r="B107" s="26" t="n">
        <v>2362.32</v>
      </c>
      <c r="C107" s="26" t="n">
        <v>1641.6</v>
      </c>
      <c r="D107" s="27" t="n">
        <v>-720.72</v>
      </c>
    </row>
    <row r="108">
      <c r="A108" s="25" t="inlineStr">
        <is>
          <t>Paint walls and ceiling</t>
        </is>
      </c>
      <c r="B108" s="26" t="n">
        <v>2544.75</v>
      </c>
      <c r="C108" s="26" t="n">
        <v>1837.875</v>
      </c>
      <c r="D108" s="27" t="n">
        <v>-706.875</v>
      </c>
    </row>
    <row r="109">
      <c r="A109" s="25" t="inlineStr">
        <is>
          <t>Install new premium carpet</t>
        </is>
      </c>
      <c r="B109" s="26" t="n">
        <v>2060.25</v>
      </c>
      <c r="C109" s="26" t="n">
        <v>1523.15</v>
      </c>
      <c r="D109" s="27" t="n">
        <v>-537.1000000000001</v>
      </c>
    </row>
    <row r="110">
      <c r="A110" s="25" t="inlineStr">
        <is>
          <t>Install tall pantry cabinet</t>
        </is>
      </c>
      <c r="B110" s="26" t="n">
        <v>1991</v>
      </c>
      <c r="C110" s="26" t="n">
        <v>1480.4</v>
      </c>
      <c r="D110" s="27" t="n">
        <v>-510.5999999999999</v>
      </c>
    </row>
    <row r="111">
      <c r="A111" s="25" t="inlineStr">
        <is>
          <t>Wall and ceiling texture</t>
        </is>
      </c>
      <c r="B111" s="26" t="n">
        <v>1226.15</v>
      </c>
      <c r="C111" s="26" t="n">
        <v>938.45</v>
      </c>
      <c r="D111" s="27" t="n">
        <v>-287.7</v>
      </c>
    </row>
    <row r="112">
      <c r="A112" s="25" t="inlineStr">
        <is>
          <t>Paint walls</t>
        </is>
      </c>
      <c r="B112" s="26" t="n">
        <v>1154.725</v>
      </c>
      <c r="C112" s="26" t="n">
        <v>877.8</v>
      </c>
      <c r="D112" s="27" t="n">
        <v>-276.925</v>
      </c>
    </row>
    <row r="113">
      <c r="A113" s="25" t="inlineStr">
        <is>
          <t>Install new 3-1/4 in base trim</t>
        </is>
      </c>
      <c r="B113" s="26" t="n">
        <v>772.4810000000001</v>
      </c>
      <c r="C113" s="26" t="n">
        <v>576.762643678161</v>
      </c>
      <c r="D113" s="27" t="n">
        <v>-195.7183563218391</v>
      </c>
    </row>
    <row r="114">
      <c r="A114" s="25" t="inlineStr">
        <is>
          <t>Wall texture - match existing</t>
        </is>
      </c>
      <c r="B114" s="26" t="n">
        <v>705.6</v>
      </c>
      <c r="C114" s="26" t="n">
        <v>520.8</v>
      </c>
      <c r="D114" s="27" t="n">
        <v>-184.8000000000001</v>
      </c>
    </row>
    <row r="115">
      <c r="A115" s="49" t="inlineStr">
        <is>
          <t>TOTAL</t>
        </is>
      </c>
      <c r="B115" s="50" t="n"/>
      <c r="C115" s="50" t="n"/>
      <c r="D115" s="51" t="n">
        <v>-6177.588356321839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CC00"/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120" customWidth="1" min="1" max="1"/>
    <col width="40" customWidth="1" min="2" max="2"/>
    <col width="72" customWidth="1" min="3" max="3"/>
    <col width="26" customWidth="1" min="4" max="4"/>
    <col width="16" customWidth="1" min="5" max="5"/>
  </cols>
  <sheetData>
    <row r="1" ht="30" customHeight="1">
      <c r="A1" s="52" t="inlineStr">
        <is>
          <t>ESTIMATE 1 - LINE ITEM NOTES</t>
        </is>
      </c>
      <c r="B1" s="53" t="n"/>
      <c r="C1" s="53" t="n"/>
      <c r="D1" s="53" t="n"/>
      <c r="E1" s="53" t="n"/>
    </row>
    <row r="3">
      <c r="A3" s="54" t="inlineStr">
        <is>
          <t>Opening Statements &amp; Other Info</t>
        </is>
      </c>
      <c r="B3" s="21" t="n"/>
      <c r="C3" s="21" t="n"/>
      <c r="D3" s="21" t="n"/>
    </row>
    <row r="5">
      <c r="A5" s="19" t="inlineStr">
        <is>
          <t>Opening Statement (Source)</t>
        </is>
      </c>
    </row>
    <row r="6">
      <c r="A6" t="inlineStr">
        <is>
          <t>Sample estimate produced from project JSON. Notes below intentionally include duplicate text across multiple lines to demonstrate consolidation behavior.</t>
        </is>
      </c>
    </row>
    <row r="8">
      <c r="A8" s="19" t="inlineStr">
        <is>
          <t>Handling Duplicate Notes (Demonstration)</t>
        </is>
      </c>
    </row>
    <row r="9">
      <c r="A9" t="inlineStr">
        <is>
          <t>If identical note text appears on multiple items, this sheet keeps one row and consolidates line numbers.</t>
        </is>
      </c>
    </row>
    <row r="11">
      <c r="A11" s="21" t="n"/>
      <c r="B11" s="21" t="n"/>
      <c r="C11" s="21" t="n"/>
      <c r="D11" s="21" t="n"/>
    </row>
    <row r="13">
      <c r="A13" s="54" t="inlineStr">
        <is>
          <t>LINE ITEM NOTES</t>
        </is>
      </c>
      <c r="B13" s="21" t="n"/>
      <c r="C13" s="21" t="n"/>
      <c r="D13" s="21" t="n"/>
      <c r="E13" s="21" t="n"/>
    </row>
    <row r="14">
      <c r="A14" s="55" t="inlineStr">
        <is>
          <t>Each unique note is shown once with all rooms, descriptions, and line numbers where it appears.</t>
        </is>
      </c>
    </row>
    <row r="16">
      <c r="A16" s="56" t="inlineStr">
        <is>
          <t>Note</t>
        </is>
      </c>
      <c r="B16" s="56" t="inlineStr">
        <is>
          <t>Rooms</t>
        </is>
      </c>
      <c r="C16" s="56" t="inlineStr">
        <is>
          <t>Descriptions</t>
        </is>
      </c>
      <c r="D16" s="56" t="inlineStr">
        <is>
          <t>Line #s</t>
        </is>
      </c>
      <c r="E16" s="56" t="inlineStr">
        <is>
          <t>% of Items</t>
        </is>
      </c>
    </row>
    <row r="17">
      <c r="A17" s="57" t="inlineStr">
        <is>
          <t>Include floor protection and daily debris removal while occupied areas remain in service.</t>
        </is>
      </c>
      <c r="B17" s="58" t="inlineStr">
        <is>
          <t>Kitchen</t>
        </is>
      </c>
      <c r="C17" s="58" t="inlineStr">
        <is>
          <t>Tear out plank flooring
...and 5 more. See Line #s column.</t>
        </is>
      </c>
      <c r="D17" s="58" t="inlineStr">
        <is>
          <t>17, 31-35</t>
        </is>
      </c>
      <c r="E17" s="59" t="inlineStr">
        <is>
          <t>13%</t>
        </is>
      </c>
    </row>
    <row r="18">
      <c r="A18" s="57" t="inlineStr">
        <is>
          <t>Paint scope includes primer plus two finish coats; final sheen to match adjoining surfaces.</t>
        </is>
      </c>
      <c r="B18" s="58" t="inlineStr">
        <is>
          <t>Master Bedroom, Kitchen</t>
        </is>
      </c>
      <c r="C18" s="58" t="inlineStr">
        <is>
          <t>Base trim - 2 coat paint
...and 3 more. See Line #s column.</t>
        </is>
      </c>
      <c r="D18" s="58" t="inlineStr">
        <is>
          <t>23, 27, 40-41, 46</t>
        </is>
      </c>
      <c r="E18" s="59" t="inlineStr">
        <is>
          <t>11%</t>
        </is>
      </c>
    </row>
    <row r="19">
      <c r="A19" s="58" t="inlineStr">
        <is>
          <t>Allowance includes detach/reset of appliances and fixtures by licensed trade where required.</t>
        </is>
      </c>
      <c r="B19" s="58" t="inlineStr">
        <is>
          <t>Kitchen</t>
        </is>
      </c>
      <c r="C19" s="58" t="inlineStr">
        <is>
          <t>Tear out base cabinets
...and 3 more. See Line #s column.</t>
        </is>
      </c>
      <c r="D19" s="58" t="inlineStr">
        <is>
          <t>31, 34, 36-37</t>
        </is>
      </c>
      <c r="E19" s="59" t="inlineStr">
        <is>
          <t>9%</t>
        </is>
      </c>
    </row>
    <row r="20">
      <c r="A20" s="58" t="inlineStr">
        <is>
          <t>Verify moisture content &lt;= 15% before close-in and document meter readings in file.</t>
        </is>
      </c>
      <c r="B20" s="58" t="inlineStr">
        <is>
          <t>Mitigation, Master Bedroom, Kitchen</t>
        </is>
      </c>
      <c r="C20" s="58" t="inlineStr">
        <is>
          <t>Moisture survey and readings
...and 3 more. See Line #s column.</t>
        </is>
      </c>
      <c r="D20" s="58" t="inlineStr">
        <is>
          <t>2, 9, 24, 39</t>
        </is>
      </c>
      <c r="E20" s="59" t="inlineStr">
        <is>
          <t>9%</t>
        </is>
      </c>
    </row>
    <row r="24" ht="30" customHeight="1">
      <c r="A24" s="52" t="inlineStr">
        <is>
          <t>ESTIMATE 2 - LINE ITEM NOTES</t>
        </is>
      </c>
      <c r="B24" s="53" t="n"/>
      <c r="C24" s="53" t="n"/>
      <c r="D24" s="53" t="n"/>
      <c r="E24" s="53" t="n"/>
    </row>
    <row r="26">
      <c r="A26" s="54" t="inlineStr">
        <is>
          <t>Opening Statements &amp; Other Info</t>
        </is>
      </c>
      <c r="B26" s="21" t="n"/>
      <c r="C26" s="21" t="n"/>
      <c r="D26" s="21" t="n"/>
    </row>
    <row r="28">
      <c r="A28" s="19" t="inlineStr">
        <is>
          <t>Opening Statement (Source)</t>
        </is>
      </c>
    </row>
    <row r="29">
      <c r="A29" t="inlineStr">
        <is>
          <t>Sample estimate produced from project JSON. Notes below intentionally include duplicate text across multiple lines to demonstrate consolidation behavior.</t>
        </is>
      </c>
    </row>
    <row r="31">
      <c r="A31" s="19" t="inlineStr">
        <is>
          <t>Handling Duplicate Notes (Demonstration)</t>
        </is>
      </c>
    </row>
    <row r="32">
      <c r="A32" t="inlineStr">
        <is>
          <t>If identical note text appears on multiple items, this sheet keeps one row and consolidates line numbers.</t>
        </is>
      </c>
    </row>
    <row r="34">
      <c r="A34" s="21" t="n"/>
      <c r="B34" s="21" t="n"/>
      <c r="C34" s="21" t="n"/>
      <c r="D34" s="21" t="n"/>
    </row>
    <row r="36">
      <c r="A36" s="54" t="inlineStr">
        <is>
          <t>LINE ITEM NOTES</t>
        </is>
      </c>
      <c r="B36" s="21" t="n"/>
      <c r="C36" s="21" t="n"/>
      <c r="D36" s="21" t="n"/>
      <c r="E36" s="21" t="n"/>
    </row>
    <row r="37">
      <c r="A37" s="55" t="inlineStr">
        <is>
          <t>Each unique note is shown once with all rooms, descriptions, and line numbers where it appears.</t>
        </is>
      </c>
    </row>
    <row r="39">
      <c r="A39" s="56" t="inlineStr">
        <is>
          <t>Note</t>
        </is>
      </c>
      <c r="B39" s="56" t="inlineStr">
        <is>
          <t>Rooms</t>
        </is>
      </c>
      <c r="C39" s="56" t="inlineStr">
        <is>
          <t>Descriptions</t>
        </is>
      </c>
      <c r="D39" s="56" t="inlineStr">
        <is>
          <t>Line #s</t>
        </is>
      </c>
      <c r="E39" s="56" t="inlineStr">
        <is>
          <t>% of Items</t>
        </is>
      </c>
    </row>
    <row r="40">
      <c r="A40" s="57" t="inlineStr">
        <is>
          <t>Protect in-place finishes and remove debris each day to maintain safe access in occupied areas.</t>
        </is>
      </c>
      <c r="B40" s="58" t="inlineStr">
        <is>
          <t>Master Bedroom, Kitchen</t>
        </is>
      </c>
      <c r="C40" s="58" t="inlineStr">
        <is>
          <t>New 3-1/4 in base trim
...and 5 more. See Line #s column.</t>
        </is>
      </c>
      <c r="D40" s="58" t="inlineStr">
        <is>
          <t>17, 31-35</t>
        </is>
      </c>
      <c r="E40" s="59" t="inlineStr">
        <is>
          <t>13%</t>
        </is>
      </c>
    </row>
    <row r="41">
      <c r="A41" s="57" t="inlineStr">
        <is>
          <t>Paint work assumes prep, spot-prime as needed, and two finish coats to blend with adjacent surfaces.</t>
        </is>
      </c>
      <c r="B41" s="58" t="inlineStr">
        <is>
          <t>Master Bedroom, Kitchen, General</t>
        </is>
      </c>
      <c r="C41" s="58" t="inlineStr">
        <is>
          <t>Remove wall insulation
...and 4 more. See Line #s column.</t>
        </is>
      </c>
      <c r="D41" s="58" t="inlineStr">
        <is>
          <t>23, 27, 40-41, 46</t>
        </is>
      </c>
      <c r="E41" s="59" t="inlineStr">
        <is>
          <t>11%</t>
        </is>
      </c>
    </row>
    <row r="42">
      <c r="A42" s="58" t="inlineStr">
        <is>
          <t>Pricing allows for detach and reset coordination where cabinetry, tops, or fixtures block access.</t>
        </is>
      </c>
      <c r="B42" s="58" t="inlineStr">
        <is>
          <t>Kitchen</t>
        </is>
      </c>
      <c r="C42" s="58" t="inlineStr">
        <is>
          <t>Remove wall cabinets
...and 3 more. See Line #s column.</t>
        </is>
      </c>
      <c r="D42" s="58" t="inlineStr">
        <is>
          <t>31, 34, 36-37</t>
        </is>
      </c>
      <c r="E42" s="59" t="inlineStr">
        <is>
          <t>9%</t>
        </is>
      </c>
    </row>
    <row r="43">
      <c r="A43" s="58" t="inlineStr">
        <is>
          <t>Document moisture readings before close-in and verify dry standard is met prior to rebuild activities.</t>
        </is>
      </c>
      <c r="B43" s="58" t="inlineStr">
        <is>
          <t>Mitigation, Master Bedroom, Kitchen</t>
        </is>
      </c>
      <c r="C43" s="58" t="inlineStr">
        <is>
          <t>Water extraction - carpet
...and 3 more. See Line #s column.</t>
        </is>
      </c>
      <c r="D43" s="58" t="inlineStr">
        <is>
          <t>2, 9, 24, 39</t>
        </is>
      </c>
      <c r="E43" s="59" t="inlineStr">
        <is>
          <t>9%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CC00"/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42" customWidth="1" min="1" max="1"/>
    <col width="56" customWidth="1" min="2" max="2"/>
    <col width="34" customWidth="1" min="3" max="3"/>
    <col width="34" customWidth="1" min="4" max="4"/>
  </cols>
  <sheetData>
    <row r="1" ht="30" customHeight="1">
      <c r="A1" s="60" t="inlineStr">
        <is>
          <t>CLAIM INFO COMPARISON</t>
        </is>
      </c>
    </row>
    <row r="3">
      <c r="A3" s="61" t="inlineStr">
        <is>
          <t>Field</t>
        </is>
      </c>
      <c r="B3" s="61" t="inlineStr">
        <is>
          <t>Estimate 1</t>
        </is>
      </c>
      <c r="C3" s="61" t="inlineStr">
        <is>
          <t>Estimate 2</t>
        </is>
      </c>
      <c r="D3" s="61" t="inlineStr">
        <is>
          <t>Status</t>
        </is>
      </c>
    </row>
    <row r="4">
      <c r="A4" s="62" t="inlineStr">
        <is>
          <t>ESTIMATE LETTERHEAD</t>
        </is>
      </c>
    </row>
    <row r="5">
      <c r="A5" s="63" t="inlineStr">
        <is>
          <t>Company Name</t>
        </is>
      </c>
      <c r="B5" s="25" t="inlineStr">
        <is>
          <t>ABC Contractors</t>
        </is>
      </c>
      <c r="C5" s="25" t="inlineStr">
        <is>
          <t>XYZ Insurance Co</t>
        </is>
      </c>
      <c r="D5" s="64" t="inlineStr"/>
    </row>
    <row r="6">
      <c r="A6" s="63" t="inlineStr">
        <is>
          <t>Street Address</t>
        </is>
      </c>
      <c r="B6" s="25" t="inlineStr">
        <is>
          <t>455 Contractor Way</t>
        </is>
      </c>
      <c r="C6" s="25" t="inlineStr">
        <is>
          <t>456 Oak Avenue</t>
        </is>
      </c>
      <c r="D6" s="64" t="inlineStr"/>
    </row>
    <row r="7">
      <c r="A7" s="63" t="inlineStr">
        <is>
          <t>City, State, ZIP</t>
        </is>
      </c>
      <c r="B7" s="25" t="inlineStr">
        <is>
          <t>Richland WA 99354</t>
        </is>
      </c>
      <c r="C7" s="25" t="inlineStr">
        <is>
          <t>Walla Walla WA 99362</t>
        </is>
      </c>
      <c r="D7" s="64" t="inlineStr"/>
    </row>
    <row r="8">
      <c r="A8" s="63" t="inlineStr">
        <is>
          <t>Phone</t>
        </is>
      </c>
      <c r="B8" s="25" t="inlineStr">
        <is>
          <t>(212) 222-1111</t>
        </is>
      </c>
      <c r="C8" s="25" t="inlineStr">
        <is>
          <t>(509) 555-0199</t>
        </is>
      </c>
      <c r="D8" s="64" t="inlineStr"/>
    </row>
    <row r="9">
      <c r="A9" s="63" t="inlineStr">
        <is>
          <t>Email</t>
        </is>
      </c>
      <c r="B9" s="25" t="inlineStr">
        <is>
          <t>info@abccontractors.example.com</t>
        </is>
      </c>
      <c r="C9" s="25" t="inlineStr">
        <is>
          <t>claims@xyzinsurance.example.com</t>
        </is>
      </c>
      <c r="D9" s="64" t="inlineStr"/>
    </row>
    <row r="10">
      <c r="A10" s="63" t="inlineStr">
        <is>
          <t>Website</t>
        </is>
      </c>
      <c r="B10" s="25" t="inlineStr">
        <is>
          <t>www.abccontractors.example.com</t>
        </is>
      </c>
      <c r="C10" s="25" t="inlineStr">
        <is>
          <t>www.xyzinsurance.example.com</t>
        </is>
      </c>
      <c r="D10" s="64" t="inlineStr"/>
    </row>
    <row r="12">
      <c r="A12" s="62" t="inlineStr">
        <is>
          <t>INSURED INFORMATION</t>
        </is>
      </c>
    </row>
    <row r="13">
      <c r="A13" s="63" t="inlineStr">
        <is>
          <t>Insured</t>
        </is>
      </c>
      <c r="B13" s="65" t="inlineStr">
        <is>
          <t>Sample, Jordan</t>
        </is>
      </c>
      <c r="C13" s="66" t="inlineStr">
        <is>
          <t>Sample, Jordan</t>
        </is>
      </c>
      <c r="D13" s="67" t="inlineStr">
        <is>
          <t>✓ Match</t>
        </is>
      </c>
    </row>
    <row r="14">
      <c r="A14" s="63" t="inlineStr">
        <is>
          <t>Loss Address</t>
        </is>
      </c>
      <c r="B14" s="65" t="inlineStr">
        <is>
          <t>123 Elm Street</t>
        </is>
      </c>
      <c r="C14" s="66" t="inlineStr">
        <is>
          <t>123 Elm Street</t>
        </is>
      </c>
      <c r="D14" s="67" t="inlineStr">
        <is>
          <t>✓ Match</t>
        </is>
      </c>
    </row>
    <row r="15">
      <c r="A15" s="63" t="inlineStr">
        <is>
          <t>City</t>
        </is>
      </c>
      <c r="B15" s="65" t="inlineStr">
        <is>
          <t>Walla Walla</t>
        </is>
      </c>
      <c r="C15" s="66" t="inlineStr">
        <is>
          <t>Walla Walla</t>
        </is>
      </c>
      <c r="D15" s="67" t="inlineStr">
        <is>
          <t>✓ Match</t>
        </is>
      </c>
    </row>
    <row r="16">
      <c r="A16" s="63" t="inlineStr">
        <is>
          <t>State</t>
        </is>
      </c>
      <c r="B16" s="65" t="inlineStr">
        <is>
          <t>WA</t>
        </is>
      </c>
      <c r="C16" s="66" t="inlineStr">
        <is>
          <t>WA</t>
        </is>
      </c>
      <c r="D16" s="67" t="inlineStr">
        <is>
          <t>✓ Match</t>
        </is>
      </c>
    </row>
    <row r="17">
      <c r="A17" s="63" t="inlineStr">
        <is>
          <t>Zip Code</t>
        </is>
      </c>
      <c r="B17" s="65" t="inlineStr">
        <is>
          <t>99362</t>
        </is>
      </c>
      <c r="C17" s="66" t="inlineStr">
        <is>
          <t>99362</t>
        </is>
      </c>
      <c r="D17" s="67" t="inlineStr">
        <is>
          <t>✓ Match</t>
        </is>
      </c>
    </row>
    <row r="18">
      <c r="A18" s="63" t="inlineStr">
        <is>
          <t>Phone</t>
        </is>
      </c>
      <c r="B18" s="65" t="inlineStr">
        <is>
          <t>(509) 555-0182</t>
        </is>
      </c>
      <c r="C18" s="66" t="inlineStr">
        <is>
          <t>(509) 555-0182</t>
        </is>
      </c>
      <c r="D18" s="67" t="inlineStr">
        <is>
          <t>✓ Match</t>
        </is>
      </c>
    </row>
    <row r="19">
      <c r="A19" s="63" t="inlineStr">
        <is>
          <t>Email</t>
        </is>
      </c>
      <c r="B19" s="65" t="inlineStr">
        <is>
          <t>jordan.sample@example.com</t>
        </is>
      </c>
      <c r="C19" s="66" t="inlineStr">
        <is>
          <t>jordan.sample@example.com</t>
        </is>
      </c>
      <c r="D19" s="67" t="inlineStr">
        <is>
          <t>✓ Match</t>
        </is>
      </c>
    </row>
    <row r="21">
      <c r="A21" s="62" t="inlineStr">
        <is>
          <t>CLAIM INFORMATION</t>
        </is>
      </c>
    </row>
    <row r="22">
      <c r="A22" s="63" t="inlineStr">
        <is>
          <t>Insurance Carrier</t>
        </is>
      </c>
      <c r="B22" s="65" t="inlineStr">
        <is>
          <t>Demo Insurance Co</t>
        </is>
      </c>
      <c r="C22" s="66" t="inlineStr">
        <is>
          <t>Demo Insurance Co</t>
        </is>
      </c>
      <c r="D22" s="67" t="inlineStr">
        <is>
          <t>✓ Match</t>
        </is>
      </c>
    </row>
    <row r="23">
      <c r="A23" s="63" t="inlineStr">
        <is>
          <t>Claim Number</t>
        </is>
      </c>
      <c r="B23" s="65" t="inlineStr">
        <is>
          <t>DEMO-2026-001</t>
        </is>
      </c>
      <c r="C23" s="66" t="inlineStr">
        <is>
          <t>DEMO-2026-001</t>
        </is>
      </c>
      <c r="D23" s="67" t="inlineStr">
        <is>
          <t>✓ Match</t>
        </is>
      </c>
    </row>
    <row r="24">
      <c r="A24" s="63" t="inlineStr">
        <is>
          <t>Policy Number</t>
        </is>
      </c>
      <c r="B24" s="65" t="inlineStr">
        <is>
          <t>SAMPLE-POL-8842-01</t>
        </is>
      </c>
      <c r="C24" s="66" t="inlineStr">
        <is>
          <t>SAMPLE-POL-8842-01</t>
        </is>
      </c>
      <c r="D24" s="67" t="inlineStr">
        <is>
          <t>✓ Match</t>
        </is>
      </c>
    </row>
    <row r="25">
      <c r="A25" s="63" t="inlineStr">
        <is>
          <t>Date of Loss</t>
        </is>
      </c>
      <c r="B25" s="65" t="inlineStr">
        <is>
          <t>02/01/2026</t>
        </is>
      </c>
      <c r="C25" s="66" t="inlineStr">
        <is>
          <t>02/01/2026</t>
        </is>
      </c>
      <c r="D25" s="67" t="inlineStr">
        <is>
          <t>✓ Match</t>
        </is>
      </c>
    </row>
    <row r="26">
      <c r="A26" s="63" t="inlineStr">
        <is>
          <t>Type of Loss</t>
        </is>
      </c>
      <c r="B26" s="65" t="inlineStr">
        <is>
          <t>Water</t>
        </is>
      </c>
      <c r="C26" s="66" t="inlineStr">
        <is>
          <t>Water</t>
        </is>
      </c>
      <c r="D26" s="67" t="inlineStr">
        <is>
          <t>✓ Match</t>
        </is>
      </c>
    </row>
    <row r="27">
      <c r="A27" s="63" t="inlineStr">
        <is>
          <t>Adjuster</t>
        </is>
      </c>
      <c r="B27" s="65" t="inlineStr">
        <is>
          <t>Taylor Morgan</t>
        </is>
      </c>
      <c r="C27" s="66" t="inlineStr">
        <is>
          <t>Taylor Morgan</t>
        </is>
      </c>
      <c r="D27" s="67" t="inlineStr">
        <is>
          <t>✓ Match</t>
        </is>
      </c>
    </row>
    <row r="28">
      <c r="A28" s="63" t="inlineStr">
        <is>
          <t>Adjuster Phone</t>
        </is>
      </c>
      <c r="B28" s="65" t="inlineStr">
        <is>
          <t>(206) 555-0148</t>
        </is>
      </c>
      <c r="C28" s="66" t="inlineStr">
        <is>
          <t>(206) 555-0148</t>
        </is>
      </c>
      <c r="D28" s="67" t="inlineStr">
        <is>
          <t>✓ Match</t>
        </is>
      </c>
    </row>
    <row r="30">
      <c r="A30" s="62" t="inlineStr">
        <is>
          <t>ESTIMATE INFORMATION</t>
        </is>
      </c>
    </row>
    <row r="31">
      <c r="A31" s="63" t="inlineStr">
        <is>
          <t>Estimate Number</t>
        </is>
      </c>
      <c r="B31" s="25" t="inlineStr">
        <is>
          <t>EST-2026-0001</t>
        </is>
      </c>
      <c r="C31" s="25" t="inlineStr">
        <is>
          <t>EST-2026-0001</t>
        </is>
      </c>
      <c r="D31" s="64" t="inlineStr"/>
    </row>
    <row r="32">
      <c r="A32" s="63" t="inlineStr">
        <is>
          <t>Price List</t>
        </is>
      </c>
      <c r="B32" s="25" t="inlineStr">
        <is>
          <t>WAWW8X_FEB26</t>
        </is>
      </c>
      <c r="C32" s="25" t="inlineStr">
        <is>
          <t>WAWW8X_FEB26</t>
        </is>
      </c>
      <c r="D32" s="64" t="inlineStr"/>
    </row>
    <row r="33">
      <c r="A33" s="63" t="inlineStr">
        <is>
          <t>Estimate Type</t>
        </is>
      </c>
      <c r="B33" s="25" t="inlineStr">
        <is>
          <t>Mitigation + Rebuild</t>
        </is>
      </c>
      <c r="C33" s="25" t="inlineStr">
        <is>
          <t>Mitigation + Rebuild</t>
        </is>
      </c>
      <c r="D33" s="64" t="inlineStr"/>
    </row>
    <row r="34">
      <c r="A34" s="63" t="inlineStr">
        <is>
          <t>Date Contacted</t>
        </is>
      </c>
      <c r="B34" s="25" t="inlineStr">
        <is>
          <t>02/02/2026</t>
        </is>
      </c>
      <c r="C34" s="25" t="inlineStr">
        <is>
          <t>02/02/2026</t>
        </is>
      </c>
      <c r="D34" s="64" t="inlineStr"/>
    </row>
    <row r="35">
      <c r="A35" s="63" t="inlineStr">
        <is>
          <t>Date Inspected</t>
        </is>
      </c>
      <c r="B35" s="25" t="inlineStr">
        <is>
          <t>02/03/2026</t>
        </is>
      </c>
      <c r="C35" s="25" t="inlineStr">
        <is>
          <t>02/03/2026</t>
        </is>
      </c>
      <c r="D35" s="64" t="inlineStr"/>
    </row>
    <row r="36">
      <c r="A36" s="63" t="inlineStr">
        <is>
          <t>Date Est. Completed</t>
        </is>
      </c>
      <c r="B36" s="25" t="inlineStr">
        <is>
          <t>02/22/2026</t>
        </is>
      </c>
      <c r="C36" s="25" t="inlineStr">
        <is>
          <t>02/22/2026</t>
        </is>
      </c>
      <c r="D36" s="64" t="inlineStr"/>
    </row>
    <row r="37">
      <c r="A37" s="63" t="inlineStr">
        <is>
          <t>Date Received</t>
        </is>
      </c>
      <c r="B37" s="25" t="inlineStr">
        <is>
          <t>02/02/2026</t>
        </is>
      </c>
      <c r="C37" s="25" t="inlineStr">
        <is>
          <t>02/02/2026</t>
        </is>
      </c>
      <c r="D37" s="64" t="inlineStr"/>
    </row>
    <row r="38">
      <c r="A38" s="63" t="inlineStr">
        <is>
          <t>Date Entered</t>
        </is>
      </c>
      <c r="B38" s="25" t="inlineStr">
        <is>
          <t>02/22/2026</t>
        </is>
      </c>
      <c r="C38" s="25" t="inlineStr">
        <is>
          <t>02/28/2026</t>
        </is>
      </c>
      <c r="D38" s="64" t="inlineStr"/>
    </row>
    <row r="39">
      <c r="A39" s="63" t="inlineStr">
        <is>
          <t>Estimator Name</t>
        </is>
      </c>
      <c r="B39" s="25" t="inlineStr">
        <is>
          <t>Chris Allen</t>
        </is>
      </c>
      <c r="C39" s="25" t="inlineStr">
        <is>
          <t>Chris Allen</t>
        </is>
      </c>
      <c r="D39" s="64" t="inlineStr"/>
    </row>
    <row r="40">
      <c r="A40" s="63" t="inlineStr">
        <is>
          <t>Estimator Phone</t>
        </is>
      </c>
      <c r="B40" s="25" t="inlineStr">
        <is>
          <t>(509) 555-0107</t>
        </is>
      </c>
      <c r="C40" s="25" t="inlineStr">
        <is>
          <t>(509) 555-0107</t>
        </is>
      </c>
      <c r="D40" s="64" t="inlineStr"/>
    </row>
    <row r="41">
      <c r="A41" s="63" t="inlineStr">
        <is>
          <t>Estimator Company</t>
        </is>
      </c>
      <c r="B41" s="25" t="inlineStr">
        <is>
          <t>ABC Contractors</t>
        </is>
      </c>
      <c r="C41" s="25" t="inlineStr">
        <is>
          <t>XYZ Insurance Co</t>
        </is>
      </c>
      <c r="D41" s="64" t="inlineStr"/>
    </row>
    <row r="42">
      <c r="A42" s="63" t="inlineStr">
        <is>
          <t>Reference Company</t>
        </is>
      </c>
      <c r="B42" s="25" t="inlineStr">
        <is>
          <t>Demo Insurance Co</t>
        </is>
      </c>
      <c r="C42" s="25" t="inlineStr">
        <is>
          <t>Demo Insurance Co</t>
        </is>
      </c>
      <c r="D42" s="64" t="inlineStr"/>
    </row>
    <row r="45">
      <c r="A45" s="19" t="inlineStr">
        <is>
          <t>Legend:</t>
        </is>
      </c>
    </row>
    <row r="46">
      <c r="A46" s="68" t="inlineStr">
        <is>
          <t>Green = Match</t>
        </is>
      </c>
    </row>
    <row r="47">
      <c r="A47" s="69" t="inlineStr">
        <is>
          <t>Yellow = Mismatch</t>
        </is>
      </c>
    </row>
    <row r="48">
      <c r="A48" s="70" t="inlineStr">
        <is>
          <t>Gray = Only one estimate has data</t>
        </is>
      </c>
    </row>
    <row r="49">
      <c r="A49" s="71" t="inlineStr">
        <is>
          <t>* Match after normalizing formatting (address/phone/email)</t>
        </is>
      </c>
    </row>
  </sheetData>
  <mergeCells count="5">
    <mergeCell ref="A1:D1"/>
    <mergeCell ref="A12:D12"/>
    <mergeCell ref="A4:D4"/>
    <mergeCell ref="A30:D30"/>
    <mergeCell ref="A21:D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66FF"/>
    <outlinePr summaryBelow="1" summaryRight="1"/>
    <pageSetUpPr/>
  </sheetPr>
  <dimension ref="A1:E171"/>
  <sheetViews>
    <sheetView workbookViewId="0">
      <selection activeCell="A1" sqref="A1"/>
    </sheetView>
  </sheetViews>
  <sheetFormatPr baseColWidth="8" defaultRowHeight="15"/>
  <cols>
    <col width="78" customWidth="1" min="1" max="1"/>
    <col width="32" customWidth="1" min="2" max="2"/>
    <col width="32" customWidth="1" min="3" max="3"/>
    <col width="24" customWidth="1" min="4" max="4"/>
    <col width="24" customWidth="1" min="5" max="5"/>
  </cols>
  <sheetData>
    <row r="1" ht="35" customHeight="1">
      <c r="A1" s="72" t="inlineStr">
        <is>
          <t>COMPARISON RELIABILITY REPORT</t>
        </is>
      </c>
      <c r="B1" s="73" t="n"/>
      <c r="C1" s="73" t="n"/>
      <c r="D1" s="73" t="n"/>
    </row>
    <row r="3">
      <c r="A3" s="71" t="inlineStr">
        <is>
          <t>This report shows the data quality of both source estimates to help assess comparison reliability.</t>
        </is>
      </c>
    </row>
    <row r="6">
      <c r="A6" s="74" t="inlineStr">
        <is>
          <t>Metric</t>
        </is>
      </c>
      <c r="B6" s="74" t="inlineStr">
        <is>
          <t>Estimate 1</t>
        </is>
      </c>
      <c r="C6" s="74" t="inlineStr">
        <is>
          <t>Estimate 2</t>
        </is>
      </c>
      <c r="D6" s="74" t="inlineStr">
        <is>
          <t>Status</t>
        </is>
      </c>
    </row>
    <row r="7">
      <c r="A7" s="75" t="inlineStr">
        <is>
          <t>Verification Sheet Present</t>
        </is>
      </c>
      <c r="B7" s="67" t="inlineStr">
        <is>
          <t>Yes</t>
        </is>
      </c>
      <c r="C7" s="67" t="inlineStr">
        <is>
          <t>Yes</t>
        </is>
      </c>
      <c r="D7" s="67" t="inlineStr">
        <is>
          <t>Good</t>
        </is>
      </c>
    </row>
    <row r="8">
      <c r="A8" s="76" t="inlineStr">
        <is>
          <t>Integrity Check</t>
        </is>
      </c>
      <c r="B8" s="77" t="inlineStr">
        <is>
          <t>Unknown</t>
        </is>
      </c>
      <c r="C8" s="77" t="inlineStr">
        <is>
          <t>Unknown</t>
        </is>
      </c>
      <c r="D8" s="77" t="inlineStr">
        <is>
          <t>Unknown</t>
        </is>
      </c>
    </row>
    <row r="9">
      <c r="A9" s="75" t="inlineStr">
        <is>
          <t>Columns Mapped</t>
        </is>
      </c>
      <c r="B9" s="67" t="inlineStr">
        <is>
          <t>11</t>
        </is>
      </c>
      <c r="C9" s="67" t="inlineStr">
        <is>
          <t>11</t>
        </is>
      </c>
      <c r="D9" s="67" t="inlineStr">
        <is>
          <t>Good</t>
        </is>
      </c>
    </row>
    <row r="10">
      <c r="A10" s="76" t="inlineStr">
        <is>
          <t>Columns Missing</t>
        </is>
      </c>
      <c r="B10" s="77" t="inlineStr">
        <is>
          <t>3</t>
        </is>
      </c>
      <c r="C10" s="77" t="inlineStr">
        <is>
          <t>3</t>
        </is>
      </c>
      <c r="D10" s="77" t="inlineStr">
        <is>
          <t>Warning</t>
        </is>
      </c>
    </row>
    <row r="11">
      <c r="A11" s="75" t="inlineStr">
        <is>
          <t>Room Corrections Made</t>
        </is>
      </c>
      <c r="B11" s="67" t="inlineStr">
        <is>
          <t>0</t>
        </is>
      </c>
      <c r="C11" s="67" t="inlineStr">
        <is>
          <t>0</t>
        </is>
      </c>
      <c r="D11" s="67" t="inlineStr">
        <is>
          <t>Good</t>
        </is>
      </c>
    </row>
    <row r="13" ht="45" customHeight="1">
      <c r="A13" s="78" t="inlineStr">
        <is>
          <t>NOTE: Verification metrics are informational signals, not a grading system. Minor penny/rounding variances can occur in large estimates. Always verify critical figures against source documents.</t>
        </is>
      </c>
    </row>
    <row r="16">
      <c r="A16" s="79" t="inlineStr">
        <is>
          <t>WARNINGS DETECTED</t>
        </is>
      </c>
      <c r="B16" s="69" t="n"/>
      <c r="C16" s="69" t="n"/>
      <c r="D16" s="69" t="n"/>
    </row>
    <row r="17">
      <c r="A17" s="80" t="inlineStr">
        <is>
          <t xml:space="preserve">  • Estimate 1: Integrity check not confirmed</t>
        </is>
      </c>
    </row>
    <row r="18">
      <c r="A18" s="80" t="inlineStr">
        <is>
          <t xml:space="preserve">  • Estimate 1: Missing columns detected (3)</t>
        </is>
      </c>
    </row>
    <row r="19">
      <c r="A19" s="80" t="inlineStr">
        <is>
          <t xml:space="preserve">  • Estimate 2: Integrity check not confirmed</t>
        </is>
      </c>
    </row>
    <row r="20">
      <c r="A20" s="80" t="inlineStr">
        <is>
          <t xml:space="preserve">  • Estimate 2: Missing columns detected (3)</t>
        </is>
      </c>
    </row>
    <row r="24" ht="30" customHeight="1">
      <c r="A24" s="81" t="inlineStr">
        <is>
          <t>ESTIMATE 1 - FULL VERIFICATION REPORT</t>
        </is>
      </c>
      <c r="B24" s="82" t="n"/>
      <c r="C24" s="82" t="n"/>
      <c r="D24" s="82" t="n"/>
    </row>
    <row r="25">
      <c r="A25" s="83" t="inlineStr">
        <is>
          <t>* Verification percentages are informational only; minor rounding differences are expected in some documents.</t>
        </is>
      </c>
    </row>
    <row r="27">
      <c r="A27" s="54" t="inlineStr">
        <is>
          <t>EXTRACTION VERIFICATION REPORT</t>
        </is>
      </c>
      <c r="B27" s="21" t="n"/>
      <c r="C27" s="21" t="n"/>
      <c r="D27" s="21" t="n"/>
      <c r="E27" s="21" t="n"/>
    </row>
    <row r="29">
      <c r="A29" s="21" t="n"/>
      <c r="B29" s="21" t="n"/>
      <c r="C29" s="21" t="n"/>
      <c r="D29" s="21" t="n"/>
      <c r="E29" s="21" t="n"/>
    </row>
    <row r="30">
      <c r="A30" s="84" t="inlineStr">
        <is>
          <t>ROOM CORRECTIONS</t>
        </is>
      </c>
    </row>
    <row r="32">
      <c r="A32" s="85" t="inlineStr">
        <is>
          <t>✓ The room name/column header template designed in the wizard was not required for this run</t>
        </is>
      </c>
    </row>
    <row r="35">
      <c r="A35" s="21" t="n"/>
      <c r="B35" s="21" t="n"/>
      <c r="C35" s="21" t="n"/>
      <c r="D35" s="21" t="n"/>
      <c r="E35" s="21" t="n"/>
    </row>
    <row r="36">
      <c r="A36" s="84" t="inlineStr">
        <is>
          <t>TOTALS VERIFICATION</t>
        </is>
      </c>
    </row>
    <row r="38">
      <c r="A38" s="86" t="inlineStr">
        <is>
          <t>Coverage: Summary for Estimate 1</t>
        </is>
      </c>
    </row>
    <row r="40">
      <c r="A40" s="19" t="inlineStr">
        <is>
          <t>Item</t>
        </is>
      </c>
      <c r="B40" s="19" t="inlineStr">
        <is>
          <t>PDF Value</t>
        </is>
      </c>
      <c r="C40" s="19" t="inlineStr">
        <is>
          <t>Line Items Sum</t>
        </is>
      </c>
      <c r="D40" s="19" t="inlineStr">
        <is>
          <t>Difference</t>
        </is>
      </c>
      <c r="E40" s="19" t="inlineStr">
        <is>
          <t>Status</t>
        </is>
      </c>
    </row>
    <row r="41">
      <c r="A41" t="inlineStr">
        <is>
          <t>Line Item Total</t>
        </is>
      </c>
      <c r="B41" s="87" t="n">
        <v>42333.62</v>
      </c>
      <c r="C41" s="87" t="n">
        <v>42333.63</v>
      </c>
      <c r="D41" s="87" t="n">
        <v>0.009999999994761311</v>
      </c>
      <c r="E41" s="88" t="inlineStr">
        <is>
          <t>✓ Match</t>
        </is>
      </c>
    </row>
    <row r="42">
      <c r="A42" s="89" t="inlineStr">
        <is>
          <t xml:space="preserve">  Formula: (QTY × Total Unit Cost)</t>
        </is>
      </c>
    </row>
    <row r="43">
      <c r="A43" t="inlineStr">
        <is>
          <t>Total Tax</t>
        </is>
      </c>
      <c r="B43" s="87" t="n">
        <v>3213.3</v>
      </c>
      <c r="C43" s="87" t="n">
        <v>3213.299999999999</v>
      </c>
      <c r="D43" s="87" t="n">
        <v>-9.094947017729282e-13</v>
      </c>
      <c r="E43" s="88" t="inlineStr">
        <is>
          <t>✓ Match</t>
        </is>
      </c>
    </row>
    <row r="44">
      <c r="A44" s="89" t="inlineStr">
        <is>
          <t xml:space="preserve">  Formula: (Sum of Tax column)</t>
        </is>
      </c>
    </row>
    <row r="45">
      <c r="A45" t="inlineStr">
        <is>
          <t>Total w/Tax+O&amp;P</t>
        </is>
      </c>
      <c r="B45" s="87" t="n">
        <v>50560.58</v>
      </c>
      <c r="C45" s="87" t="n">
        <v>50560.57999999999</v>
      </c>
      <c r="D45" s="87" t="n">
        <v>-7.275957614183426e-12</v>
      </c>
      <c r="E45" s="88" t="inlineStr">
        <is>
          <t>✓ Match</t>
        </is>
      </c>
    </row>
    <row r="48">
      <c r="A48" s="21" t="n"/>
      <c r="B48" s="21" t="n"/>
      <c r="C48" s="21" t="n"/>
      <c r="D48" s="21" t="n"/>
      <c r="E48" s="21" t="n"/>
    </row>
    <row r="49">
      <c r="A49" s="84" t="inlineStr">
        <is>
          <t>EXTRACTION ACCURACY</t>
        </is>
      </c>
    </row>
    <row r="51">
      <c r="A51" s="90" t="n"/>
      <c r="B51" s="90" t="inlineStr">
        <is>
          <t>Auto-Detected</t>
        </is>
      </c>
      <c r="C51" s="90" t="inlineStr">
        <is>
          <t>Extracted from PDF</t>
        </is>
      </c>
      <c r="D51" s="90" t="inlineStr">
        <is>
          <t>Status</t>
        </is>
      </c>
    </row>
    <row r="52">
      <c r="A52" t="inlineStr">
        <is>
          <t>Line Items</t>
        </is>
      </c>
      <c r="B52" t="n">
        <v>47</v>
      </c>
      <c r="C52" t="n">
        <v>47</v>
      </c>
      <c r="D52" s="91" t="inlineStr">
        <is>
          <t>✓ Match</t>
        </is>
      </c>
    </row>
    <row r="53">
      <c r="A53" t="inlineStr">
        <is>
          <t>Rooms</t>
        </is>
      </c>
      <c r="B53" t="n">
        <v>4</v>
      </c>
      <c r="C53" t="n">
        <v>4</v>
      </c>
      <c r="D53" s="91" t="inlineStr">
        <is>
          <t>✓ Match</t>
        </is>
      </c>
    </row>
    <row r="54">
      <c r="A54" t="inlineStr">
        <is>
          <t>Columns</t>
        </is>
      </c>
      <c r="B54" t="n">
        <v>9</v>
      </c>
      <c r="C54" t="n">
        <v>9</v>
      </c>
      <c r="D54" s="91" t="inlineStr">
        <is>
          <t>✓ Match</t>
        </is>
      </c>
    </row>
    <row r="56">
      <c r="A56" s="92" t="inlineStr">
        <is>
          <t>Room-by-Room Breakdown:</t>
        </is>
      </c>
    </row>
    <row r="57">
      <c r="B57" s="19" t="inlineStr">
        <is>
          <t>Line Items Per Room</t>
        </is>
      </c>
      <c r="C57" s="19" t="inlineStr">
        <is>
          <t>Line Items Per Room</t>
        </is>
      </c>
    </row>
    <row r="58">
      <c r="A58" t="inlineStr">
        <is>
          <t xml:space="preserve">  Mitigation</t>
        </is>
      </c>
      <c r="B58" t="n">
        <v>10</v>
      </c>
      <c r="C58" t="n">
        <v>10</v>
      </c>
      <c r="D58" s="91" t="inlineStr">
        <is>
          <t>✓ Match</t>
        </is>
      </c>
    </row>
    <row r="59">
      <c r="A59" t="inlineStr">
        <is>
          <t xml:space="preserve">  Master Bedroom</t>
        </is>
      </c>
      <c r="B59" t="n">
        <v>14</v>
      </c>
      <c r="C59" t="n">
        <v>14</v>
      </c>
      <c r="D59" s="91" t="inlineStr">
        <is>
          <t>✓ Match</t>
        </is>
      </c>
    </row>
    <row r="60">
      <c r="A60" t="inlineStr">
        <is>
          <t xml:space="preserve">  Kitchen</t>
        </is>
      </c>
      <c r="B60" t="n">
        <v>21</v>
      </c>
      <c r="C60" t="n">
        <v>21</v>
      </c>
      <c r="D60" s="91" t="inlineStr">
        <is>
          <t>✓ Match</t>
        </is>
      </c>
    </row>
    <row r="61">
      <c r="A61" t="inlineStr">
        <is>
          <t xml:space="preserve">  General</t>
        </is>
      </c>
      <c r="B61" t="n">
        <v>2</v>
      </c>
      <c r="C61" t="n">
        <v>2</v>
      </c>
      <c r="D61" s="91" t="inlineStr">
        <is>
          <t>✓ Match</t>
        </is>
      </c>
    </row>
    <row r="63">
      <c r="A63" t="inlineStr">
        <is>
          <t>Line Item Total</t>
        </is>
      </c>
      <c r="B63" s="87" t="n">
        <v>42333.62</v>
      </c>
      <c r="C63" s="87" t="n">
        <v>42333.63</v>
      </c>
      <c r="D63" s="91" t="inlineStr">
        <is>
          <t>✓ Match</t>
        </is>
      </c>
    </row>
    <row r="64">
      <c r="A64" t="inlineStr">
        <is>
          <t>Total w/Tax+O&amp;P</t>
        </is>
      </c>
      <c r="B64" s="87" t="n">
        <v>50560.58</v>
      </c>
      <c r="C64" s="87" t="n">
        <v>50560.57999999999</v>
      </c>
      <c r="D64" s="91" t="inlineStr">
        <is>
          <t>✓ Match</t>
        </is>
      </c>
    </row>
    <row r="66">
      <c r="A66" s="21" t="n"/>
      <c r="B66" s="21" t="n"/>
      <c r="C66" s="21" t="n"/>
      <c r="D66" s="21" t="n"/>
      <c r="E66" s="21" t="n"/>
    </row>
    <row r="67">
      <c r="A67" s="19" t="inlineStr">
        <is>
          <t>CONFIDENCE SCORE:</t>
        </is>
      </c>
      <c r="B67" s="93" t="inlineStr">
        <is>
          <t>100%</t>
        </is>
      </c>
    </row>
    <row r="68">
      <c r="A68" s="21" t="n"/>
      <c r="B68" s="21" t="n"/>
      <c r="C68" s="21" t="n"/>
      <c r="D68" s="21" t="n"/>
      <c r="E68" s="21" t="n"/>
    </row>
    <row r="72" ht="30" customHeight="1">
      <c r="A72" s="81" t="inlineStr">
        <is>
          <t>ESTIMATE 2 - FULL VERIFICATION REPORT</t>
        </is>
      </c>
      <c r="B72" s="82" t="n"/>
      <c r="C72" s="82" t="n"/>
      <c r="D72" s="82" t="n"/>
    </row>
    <row r="73">
      <c r="A73" s="83" t="inlineStr">
        <is>
          <t>* Verification percentages are informational only; minor rounding differences are expected in some documents.</t>
        </is>
      </c>
    </row>
    <row r="75">
      <c r="A75" s="54" t="inlineStr">
        <is>
          <t>EXTRACTION VERIFICATION REPORT</t>
        </is>
      </c>
      <c r="B75" s="21" t="n"/>
      <c r="C75" s="21" t="n"/>
      <c r="D75" s="21" t="n"/>
      <c r="E75" s="21" t="n"/>
    </row>
    <row r="77">
      <c r="A77" s="21" t="n"/>
      <c r="B77" s="21" t="n"/>
      <c r="C77" s="21" t="n"/>
      <c r="D77" s="21" t="n"/>
      <c r="E77" s="21" t="n"/>
    </row>
    <row r="78">
      <c r="A78" s="84" t="inlineStr">
        <is>
          <t>ROOM CORRECTIONS</t>
        </is>
      </c>
    </row>
    <row r="80">
      <c r="A80" s="85" t="inlineStr">
        <is>
          <t>✓ The room name/column header template designed in the wizard was not required for this run</t>
        </is>
      </c>
    </row>
    <row r="83">
      <c r="A83" s="21" t="n"/>
      <c r="B83" s="21" t="n"/>
      <c r="C83" s="21" t="n"/>
      <c r="D83" s="21" t="n"/>
      <c r="E83" s="21" t="n"/>
    </row>
    <row r="84">
      <c r="A84" s="84" t="inlineStr">
        <is>
          <t>TOTALS VERIFICATION</t>
        </is>
      </c>
    </row>
    <row r="86">
      <c r="A86" s="86" t="inlineStr">
        <is>
          <t>Coverage: Summary for Estimate 2</t>
        </is>
      </c>
    </row>
    <row r="88">
      <c r="A88" s="19" t="inlineStr">
        <is>
          <t>Item</t>
        </is>
      </c>
      <c r="B88" s="19" t="inlineStr">
        <is>
          <t>PDF Value</t>
        </is>
      </c>
      <c r="C88" s="19" t="inlineStr">
        <is>
          <t>Line Items Sum</t>
        </is>
      </c>
      <c r="D88" s="19" t="inlineStr">
        <is>
          <t>Difference</t>
        </is>
      </c>
      <c r="E88" s="19" t="inlineStr">
        <is>
          <t>Status</t>
        </is>
      </c>
    </row>
    <row r="89">
      <c r="A89" t="inlineStr">
        <is>
          <t>Line Item Total</t>
        </is>
      </c>
      <c r="B89" s="87" t="n">
        <v>18297.88</v>
      </c>
      <c r="C89" s="87" t="n">
        <v>18297.88</v>
      </c>
      <c r="D89" s="87" t="n">
        <v>0</v>
      </c>
      <c r="E89" s="88" t="inlineStr">
        <is>
          <t>✓ Match</t>
        </is>
      </c>
    </row>
    <row r="90">
      <c r="A90" s="89" t="inlineStr">
        <is>
          <t xml:space="preserve">  Formula: (QTY × Total Unit Cost)</t>
        </is>
      </c>
    </row>
    <row r="91">
      <c r="A91" t="inlineStr">
        <is>
          <t>Total Tax</t>
        </is>
      </c>
      <c r="B91" s="87" t="n">
        <v>1385.75</v>
      </c>
      <c r="C91" s="87" t="n">
        <v>1385.75</v>
      </c>
      <c r="D91" s="87" t="n">
        <v>-2.273736754432321e-13</v>
      </c>
      <c r="E91" s="88" t="inlineStr">
        <is>
          <t>✓ Match</t>
        </is>
      </c>
    </row>
    <row r="92">
      <c r="A92" s="89" t="inlineStr">
        <is>
          <t xml:space="preserve">  Formula: (Sum of Tax column)</t>
        </is>
      </c>
    </row>
    <row r="93">
      <c r="A93" t="inlineStr">
        <is>
          <t>Total w/Tax+O&amp;P</t>
        </is>
      </c>
      <c r="B93" s="87" t="n">
        <v>22055.16</v>
      </c>
      <c r="C93" s="87" t="n">
        <v>22055.16</v>
      </c>
      <c r="D93" s="87" t="n">
        <v>0</v>
      </c>
      <c r="E93" s="88" t="inlineStr">
        <is>
          <t>✓ Match</t>
        </is>
      </c>
    </row>
    <row r="96">
      <c r="A96" s="21" t="n"/>
      <c r="B96" s="21" t="n"/>
      <c r="C96" s="21" t="n"/>
      <c r="D96" s="21" t="n"/>
      <c r="E96" s="21" t="n"/>
    </row>
    <row r="97">
      <c r="A97" s="84" t="inlineStr">
        <is>
          <t>EXTRACTION ACCURACY</t>
        </is>
      </c>
    </row>
    <row r="99">
      <c r="A99" s="90" t="n"/>
      <c r="B99" s="90" t="inlineStr">
        <is>
          <t>Auto-Detected</t>
        </is>
      </c>
      <c r="C99" s="90" t="inlineStr">
        <is>
          <t>Extracted from PDF</t>
        </is>
      </c>
      <c r="D99" s="90" t="inlineStr">
        <is>
          <t>Status</t>
        </is>
      </c>
    </row>
    <row r="100">
      <c r="A100" t="inlineStr">
        <is>
          <t>Line Items</t>
        </is>
      </c>
      <c r="B100" t="n">
        <v>47</v>
      </c>
      <c r="C100" t="n">
        <v>47</v>
      </c>
      <c r="D100" s="91" t="inlineStr">
        <is>
          <t>✓ Match</t>
        </is>
      </c>
    </row>
    <row r="101">
      <c r="A101" t="inlineStr">
        <is>
          <t>Rooms</t>
        </is>
      </c>
      <c r="B101" t="n">
        <v>4</v>
      </c>
      <c r="C101" t="n">
        <v>4</v>
      </c>
      <c r="D101" s="91" t="inlineStr">
        <is>
          <t>✓ Match</t>
        </is>
      </c>
    </row>
    <row r="102">
      <c r="A102" t="inlineStr">
        <is>
          <t>Columns</t>
        </is>
      </c>
      <c r="B102" t="n">
        <v>9</v>
      </c>
      <c r="C102" t="n">
        <v>9</v>
      </c>
      <c r="D102" s="91" t="inlineStr">
        <is>
          <t>✓ Match</t>
        </is>
      </c>
    </row>
    <row r="104">
      <c r="A104" s="92" t="inlineStr">
        <is>
          <t>Room-by-Room Breakdown:</t>
        </is>
      </c>
    </row>
    <row r="105">
      <c r="B105" s="19" t="inlineStr">
        <is>
          <t>Line Items Per Room</t>
        </is>
      </c>
      <c r="C105" s="19" t="inlineStr">
        <is>
          <t>Line Items Per Room</t>
        </is>
      </c>
    </row>
    <row r="106">
      <c r="A106" t="inlineStr">
        <is>
          <t xml:space="preserve">  Mitigation</t>
        </is>
      </c>
      <c r="B106" t="n">
        <v>11</v>
      </c>
      <c r="C106" t="n">
        <v>11</v>
      </c>
      <c r="D106" s="91" t="inlineStr">
        <is>
          <t>✓ Match</t>
        </is>
      </c>
    </row>
    <row r="107">
      <c r="A107" t="inlineStr">
        <is>
          <t xml:space="preserve">  Master Bedroom</t>
        </is>
      </c>
      <c r="B107" t="n">
        <v>13</v>
      </c>
      <c r="C107" t="n">
        <v>13</v>
      </c>
      <c r="D107" s="91" t="inlineStr">
        <is>
          <t>✓ Match</t>
        </is>
      </c>
    </row>
    <row r="108">
      <c r="A108" t="inlineStr">
        <is>
          <t xml:space="preserve">  Kitchen</t>
        </is>
      </c>
      <c r="B108" t="n">
        <v>21</v>
      </c>
      <c r="C108" t="n">
        <v>21</v>
      </c>
      <c r="D108" s="91" t="inlineStr">
        <is>
          <t>✓ Match</t>
        </is>
      </c>
    </row>
    <row r="109">
      <c r="A109" t="inlineStr">
        <is>
          <t xml:space="preserve">  General</t>
        </is>
      </c>
      <c r="B109" t="n">
        <v>2</v>
      </c>
      <c r="C109" t="n">
        <v>2</v>
      </c>
      <c r="D109" s="91" t="inlineStr">
        <is>
          <t>✓ Match</t>
        </is>
      </c>
    </row>
    <row r="111">
      <c r="A111" t="inlineStr">
        <is>
          <t>Line Item Total</t>
        </is>
      </c>
      <c r="B111" s="87" t="n">
        <v>18297.88</v>
      </c>
      <c r="C111" s="87" t="n">
        <v>18297.88</v>
      </c>
      <c r="D111" s="91" t="inlineStr">
        <is>
          <t>✓ Match</t>
        </is>
      </c>
    </row>
    <row r="112">
      <c r="A112" t="inlineStr">
        <is>
          <t>Total w/Tax+O&amp;P</t>
        </is>
      </c>
      <c r="B112" s="87" t="n">
        <v>22055.16</v>
      </c>
      <c r="C112" s="87" t="n">
        <v>22055.16</v>
      </c>
      <c r="D112" s="91" t="inlineStr">
        <is>
          <t>✓ Match</t>
        </is>
      </c>
    </row>
    <row r="114">
      <c r="A114" s="21" t="n"/>
      <c r="B114" s="21" t="n"/>
      <c r="C114" s="21" t="n"/>
      <c r="D114" s="21" t="n"/>
      <c r="E114" s="21" t="n"/>
    </row>
    <row r="115">
      <c r="A115" s="19" t="inlineStr">
        <is>
          <t>CONFIDENCE SCORE:</t>
        </is>
      </c>
      <c r="B115" s="93" t="inlineStr">
        <is>
          <t>100%</t>
        </is>
      </c>
    </row>
    <row r="116">
      <c r="A116" s="21" t="n"/>
      <c r="B116" s="21" t="n"/>
      <c r="C116" s="21" t="n"/>
      <c r="D116" s="21" t="n"/>
      <c r="E116" s="21" t="n"/>
    </row>
    <row r="122" ht="25" customHeight="1">
      <c r="A122" s="94" t="inlineStr">
        <is>
          <t>IMPORTANT DISCLAIMER AND LIMITATION OF LIABILITY</t>
        </is>
      </c>
      <c r="B122" s="95" t="n"/>
      <c r="C122" s="95" t="n"/>
      <c r="D122" s="95" t="n"/>
    </row>
    <row r="124">
      <c r="A124" s="96" t="inlineStr">
        <is>
          <t>NO WARRANTY OR REPRESENTATION OF ACCURACY</t>
        </is>
      </c>
      <c r="B124" s="97" t="n"/>
      <c r="C124" s="97" t="n"/>
      <c r="D124" s="97" t="n"/>
    </row>
    <row r="125">
      <c r="A125" s="98" t="inlineStr"/>
      <c r="B125" s="97" t="n"/>
      <c r="C125" s="97" t="n"/>
      <c r="D125" s="97" t="n"/>
    </row>
    <row r="126">
      <c r="A126" s="98" t="inlineStr">
        <is>
          <t xml:space="preserve">The information contained in this Estimate Comparison Report, including all extracted data, calculations, </t>
        </is>
      </c>
      <c r="B126" s="97" t="n"/>
      <c r="C126" s="97" t="n"/>
      <c r="D126" s="97" t="n"/>
    </row>
    <row r="127">
      <c r="A127" s="98" t="inlineStr">
        <is>
          <t xml:space="preserve">matched line items, variance analyses, and any other content herein (collectively, the "Report"), is provided </t>
        </is>
      </c>
      <c r="B127" s="97" t="n"/>
      <c r="C127" s="97" t="n"/>
      <c r="D127" s="97" t="n"/>
    </row>
    <row r="128">
      <c r="A128" s="98" t="inlineStr">
        <is>
          <t xml:space="preserve">on an "AS IS" and "AS AVAILABLE" basis without any warranties or representations of any kind, either express </t>
        </is>
      </c>
      <c r="B128" s="97" t="n"/>
      <c r="C128" s="97" t="n"/>
      <c r="D128" s="97" t="n"/>
    </row>
    <row r="129">
      <c r="A129" s="98" t="inlineStr">
        <is>
          <t>or implied.</t>
        </is>
      </c>
      <c r="B129" s="97" t="n"/>
      <c r="C129" s="97" t="n"/>
      <c r="D129" s="97" t="n"/>
    </row>
    <row r="130">
      <c r="A130" s="98" t="inlineStr"/>
      <c r="B130" s="97" t="n"/>
      <c r="C130" s="97" t="n"/>
      <c r="D130" s="97" t="n"/>
    </row>
    <row r="131">
      <c r="A131" s="96" t="inlineStr">
        <is>
          <t>DATA EXTRACTION LIMITATIONS</t>
        </is>
      </c>
      <c r="B131" s="97" t="n"/>
      <c r="C131" s="97" t="n"/>
      <c r="D131" s="97" t="n"/>
    </row>
    <row r="132">
      <c r="A132" s="98" t="inlineStr"/>
      <c r="B132" s="97" t="n"/>
      <c r="C132" s="97" t="n"/>
      <c r="D132" s="97" t="n"/>
    </row>
    <row r="133">
      <c r="A133" s="98" t="inlineStr">
        <is>
          <t xml:space="preserve">This Report is generated through automated extraction processes from PDF documents. Due to inherent limitations </t>
        </is>
      </c>
      <c r="B133" s="97" t="n"/>
      <c r="C133" s="97" t="n"/>
      <c r="D133" s="97" t="n"/>
    </row>
    <row r="134">
      <c r="A134" s="98" t="inlineStr">
        <is>
          <t xml:space="preserve">in optical character recognition (OCR), PDF parsing technologies, variations in source document quality, formatting </t>
        </is>
      </c>
      <c r="B134" s="97" t="n"/>
      <c r="C134" s="97" t="n"/>
      <c r="D134" s="97" t="n"/>
    </row>
    <row r="135">
      <c r="A135" s="98" t="inlineStr">
        <is>
          <t xml:space="preserve">inconsistencies, and other technical factors, errors, omissions, and inaccuracies may occur. The accuracy of the </t>
        </is>
      </c>
      <c r="B135" s="97" t="n"/>
      <c r="C135" s="97" t="n"/>
      <c r="D135" s="97" t="n"/>
    </row>
    <row r="136">
      <c r="A136" s="98" t="inlineStr">
        <is>
          <t>extracted data cannot be guaranteed and may vary significantly based on the quality and format of the source documents.</t>
        </is>
      </c>
      <c r="B136" s="97" t="n"/>
      <c r="C136" s="97" t="n"/>
      <c r="D136" s="97" t="n"/>
    </row>
    <row r="137">
      <c r="A137" s="98" t="inlineStr"/>
      <c r="B137" s="97" t="n"/>
      <c r="C137" s="97" t="n"/>
      <c r="D137" s="97" t="n"/>
    </row>
    <row r="138">
      <c r="A138" s="96" t="inlineStr">
        <is>
          <t>NO RELIANCE</t>
        </is>
      </c>
      <c r="B138" s="97" t="n"/>
      <c r="C138" s="97" t="n"/>
      <c r="D138" s="97" t="n"/>
    </row>
    <row r="139">
      <c r="A139" s="98" t="inlineStr"/>
      <c r="B139" s="97" t="n"/>
      <c r="C139" s="97" t="n"/>
      <c r="D139" s="97" t="n"/>
    </row>
    <row r="140">
      <c r="A140" s="98" t="inlineStr">
        <is>
          <t xml:space="preserve">Users and recipients of this Report are expressly advised NOT to rely upon the information contained herein for any </t>
        </is>
      </c>
      <c r="B140" s="97" t="n"/>
      <c r="C140" s="97" t="n"/>
      <c r="D140" s="97" t="n"/>
    </row>
    <row r="141">
      <c r="A141" s="98" t="inlineStr">
        <is>
          <t xml:space="preserve">purpose, including but not limited to: insurance claim decisions, financial determinations, legal proceedings, </t>
        </is>
      </c>
      <c r="B141" s="97" t="n"/>
      <c r="C141" s="97" t="n"/>
      <c r="D141" s="97" t="n"/>
    </row>
    <row r="142">
      <c r="A142" s="98" t="inlineStr">
        <is>
          <t xml:space="preserve">contractual obligations, business decisions, or any other purpose requiring accurate data. All information should </t>
        </is>
      </c>
      <c r="B142" s="97" t="n"/>
      <c r="C142" s="97" t="n"/>
      <c r="D142" s="97" t="n"/>
    </row>
    <row r="143">
      <c r="A143" s="98" t="inlineStr">
        <is>
          <t>be independently verified against original source documents before any use or reliance.</t>
        </is>
      </c>
      <c r="B143" s="97" t="n"/>
      <c r="C143" s="97" t="n"/>
      <c r="D143" s="97" t="n"/>
    </row>
    <row r="144">
      <c r="A144" s="98" t="inlineStr"/>
      <c r="B144" s="97" t="n"/>
      <c r="C144" s="97" t="n"/>
      <c r="D144" s="97" t="n"/>
    </row>
    <row r="145">
      <c r="A145" s="96" t="inlineStr">
        <is>
          <t>LIMITATION OF LIABILITY</t>
        </is>
      </c>
      <c r="B145" s="97" t="n"/>
      <c r="C145" s="97" t="n"/>
      <c r="D145" s="97" t="n"/>
    </row>
    <row r="146">
      <c r="A146" s="98" t="inlineStr"/>
      <c r="B146" s="97" t="n"/>
      <c r="C146" s="97" t="n"/>
      <c r="D146" s="97" t="n"/>
    </row>
    <row r="147">
      <c r="A147" s="96" t="inlineStr">
        <is>
          <t xml:space="preserve">TO THE MAXIMUM EXTENT PERMITTED BY APPLICABLE LAW, IN NO EVENT SHALL THE CREATORS, DEVELOPERS, OPERATORS, </t>
        </is>
      </c>
      <c r="B147" s="97" t="n"/>
      <c r="C147" s="97" t="n"/>
      <c r="D147" s="97" t="n"/>
    </row>
    <row r="148">
      <c r="A148" s="96" t="inlineStr">
        <is>
          <t xml:space="preserve">OR DISTRIBUTORS OF THIS SOFTWARE (COLLECTIVELY, "PROVIDERS") BE LIABLE FOR ANY DIRECT, INDIRECT, INCIDENTAL, </t>
        </is>
      </c>
      <c r="B148" s="97" t="n"/>
      <c r="C148" s="97" t="n"/>
      <c r="D148" s="97" t="n"/>
    </row>
    <row r="149">
      <c r="A149" s="96" t="inlineStr">
        <is>
          <t xml:space="preserve">SPECIAL, CONSEQUENTIAL, PUNITIVE, OR EXEMPLARY DAMAGES, INCLUDING BUT NOT LIMITED TO DAMAGES FOR LOSS OF PROFITS, </t>
        </is>
      </c>
      <c r="B149" s="97" t="n"/>
      <c r="C149" s="97" t="n"/>
      <c r="D149" s="97" t="n"/>
    </row>
    <row r="150">
      <c r="A150" s="96" t="inlineStr">
        <is>
          <t xml:space="preserve">GOODWILL, DATA, OR OTHER INTANGIBLE LOSSES, ARISING OUT OF OR IN CONNECTION WITH THE USE OF, RELIANCE UPON, OR </t>
        </is>
      </c>
      <c r="B150" s="97" t="n"/>
      <c r="C150" s="97" t="n"/>
      <c r="D150" s="97" t="n"/>
    </row>
    <row r="151">
      <c r="A151" s="96" t="inlineStr">
        <is>
          <t xml:space="preserve">INABILITY TO USE THIS REPORT, REGARDLESS OF WHETHER SUCH DAMAGES WERE FORESEEABLE OR WHETHER THE PROVIDERS WERE </t>
        </is>
      </c>
      <c r="B151" s="97" t="n"/>
      <c r="C151" s="97" t="n"/>
      <c r="D151" s="97" t="n"/>
    </row>
    <row r="152">
      <c r="A152" s="96" t="inlineStr">
        <is>
          <t>ADVISED OF THE POSSIBILITY OF SUCH DAMAGES.</t>
        </is>
      </c>
      <c r="B152" s="97" t="n"/>
      <c r="C152" s="97" t="n"/>
      <c r="D152" s="97" t="n"/>
    </row>
    <row r="153">
      <c r="A153" s="98" t="inlineStr"/>
      <c r="B153" s="97" t="n"/>
      <c r="C153" s="97" t="n"/>
      <c r="D153" s="97" t="n"/>
    </row>
    <row r="154">
      <c r="A154" s="96" t="inlineStr">
        <is>
          <t>NO PROFESSIONAL ADVICE</t>
        </is>
      </c>
      <c r="B154" s="97" t="n"/>
      <c r="C154" s="97" t="n"/>
      <c r="D154" s="97" t="n"/>
    </row>
    <row r="155">
      <c r="A155" s="98" t="inlineStr"/>
      <c r="B155" s="97" t="n"/>
      <c r="C155" s="97" t="n"/>
      <c r="D155" s="97" t="n"/>
    </row>
    <row r="156">
      <c r="A156" s="98" t="inlineStr">
        <is>
          <t xml:space="preserve">This Report does not constitute professional advice of any kind, including but not limited to legal, financial, </t>
        </is>
      </c>
      <c r="B156" s="97" t="n"/>
      <c r="C156" s="97" t="n"/>
      <c r="D156" s="97" t="n"/>
    </row>
    <row r="157">
      <c r="A157" s="98" t="inlineStr">
        <is>
          <t xml:space="preserve">insurance, accounting, or technical advice. Users should consult qualified professionals for guidance on matters </t>
        </is>
      </c>
      <c r="B157" s="97" t="n"/>
      <c r="C157" s="97" t="n"/>
      <c r="D157" s="97" t="n"/>
    </row>
    <row r="158">
      <c r="A158" s="98" t="inlineStr">
        <is>
          <t>related to the subject matter of this Report.</t>
        </is>
      </c>
      <c r="B158" s="97" t="n"/>
      <c r="C158" s="97" t="n"/>
      <c r="D158" s="97" t="n"/>
    </row>
    <row r="159">
      <c r="A159" s="98" t="inlineStr"/>
      <c r="B159" s="97" t="n"/>
      <c r="C159" s="97" t="n"/>
      <c r="D159" s="97" t="n"/>
    </row>
    <row r="160">
      <c r="A160" s="96" t="inlineStr">
        <is>
          <t>INDEMNIFICATION</t>
        </is>
      </c>
      <c r="B160" s="97" t="n"/>
      <c r="C160" s="97" t="n"/>
      <c r="D160" s="97" t="n"/>
    </row>
    <row r="161">
      <c r="A161" s="98" t="inlineStr"/>
      <c r="B161" s="97" t="n"/>
      <c r="C161" s="97" t="n"/>
      <c r="D161" s="97" t="n"/>
    </row>
    <row r="162">
      <c r="A162" s="98" t="inlineStr">
        <is>
          <t xml:space="preserve">By using this Report, you agree to indemnify, defend, and hold harmless the Providers from and against any and all </t>
        </is>
      </c>
      <c r="B162" s="97" t="n"/>
      <c r="C162" s="97" t="n"/>
      <c r="D162" s="97" t="n"/>
    </row>
    <row r="163">
      <c r="A163" s="98" t="inlineStr">
        <is>
          <t xml:space="preserve">claims, damages, losses, liabilities, costs, and expenses (including reasonable attorneys' fees) arising out of or </t>
        </is>
      </c>
      <c r="B163" s="97" t="n"/>
      <c r="C163" s="97" t="n"/>
      <c r="D163" s="97" t="n"/>
    </row>
    <row r="164">
      <c r="A164" s="98" t="inlineStr">
        <is>
          <t>related to your use of or reliance upon this Report.</t>
        </is>
      </c>
      <c r="B164" s="97" t="n"/>
      <c r="C164" s="97" t="n"/>
      <c r="D164" s="97" t="n"/>
    </row>
    <row r="165">
      <c r="A165" s="98" t="inlineStr"/>
      <c r="B165" s="97" t="n"/>
      <c r="C165" s="97" t="n"/>
      <c r="D165" s="97" t="n"/>
    </row>
    <row r="166">
      <c r="A166" s="96" t="inlineStr">
        <is>
          <t>ACKNOWLEDGMENT</t>
        </is>
      </c>
      <c r="B166" s="97" t="n"/>
      <c r="C166" s="97" t="n"/>
      <c r="D166" s="97" t="n"/>
    </row>
    <row r="167">
      <c r="A167" s="98" t="inlineStr"/>
      <c r="B167" s="97" t="n"/>
      <c r="C167" s="97" t="n"/>
      <c r="D167" s="97" t="n"/>
    </row>
    <row r="168">
      <c r="A168" s="98" t="inlineStr">
        <is>
          <t xml:space="preserve">By accessing or using this Report, you acknowledge that you have read, understood, and agree to be bound by this </t>
        </is>
      </c>
      <c r="B168" s="97" t="n"/>
      <c r="C168" s="97" t="n"/>
      <c r="D168" s="97" t="n"/>
    </row>
    <row r="169">
      <c r="A169" s="98" t="inlineStr">
        <is>
          <t>disclaimer and limitation of liability. If you do not agree to these terms, you should not use or rely upon this Report.</t>
        </is>
      </c>
      <c r="B169" s="97" t="n"/>
      <c r="C169" s="97" t="n"/>
      <c r="D169" s="97" t="n"/>
    </row>
    <row r="170">
      <c r="A170" s="98" t="inlineStr"/>
      <c r="B170" s="97" t="n"/>
      <c r="C170" s="97" t="n"/>
      <c r="D170" s="97" t="n"/>
    </row>
    <row r="171">
      <c r="A171" s="98" t="inlineStr">
        <is>
          <t>This disclaimer is governed by applicable law and represents a material part of the terms under which this Report is provided.</t>
        </is>
      </c>
      <c r="B171" s="97" t="n"/>
      <c r="C171" s="97" t="n"/>
      <c r="D171" s="97" t="n"/>
    </row>
  </sheetData>
  <mergeCells count="1"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2026-02-23T13:56:27Z</dcterms:created>
  <dcterms:modified xmlns:dcterms="http://purl.org/dc/terms/" xmlns:xsi="http://www.w3.org/2001/XMLSchema-instance" xsi:type="dcterms:W3CDTF">2026-02-23T14:52:35Z</dcterms:modified>
</cp:coreProperties>
</file>